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65" windowWidth="18195" windowHeight="12045" tabRatio="856" activeTab="0"/>
  </bookViews>
  <sheets>
    <sheet name="岩手県・宮城県・福島県の県内需用合計・県内生産額" sheetId="1" r:id="rId1"/>
  </sheets>
  <definedNames/>
  <calcPr fullCalcOnLoad="1"/>
</workbook>
</file>

<file path=xl/sharedStrings.xml><?xml version="1.0" encoding="utf-8"?>
<sst xmlns="http://schemas.openxmlformats.org/spreadsheetml/2006/main" count="286" uniqueCount="156">
  <si>
    <t xml:space="preserve"> 農業</t>
  </si>
  <si>
    <t xml:space="preserve"> 畜産</t>
  </si>
  <si>
    <t xml:space="preserve"> 林業</t>
  </si>
  <si>
    <t xml:space="preserve"> 鉱業</t>
  </si>
  <si>
    <t xml:space="preserve"> 食料品</t>
  </si>
  <si>
    <t xml:space="preserve"> 繊維製品</t>
  </si>
  <si>
    <t xml:space="preserve"> 化学製品</t>
  </si>
  <si>
    <t xml:space="preserve"> 石油・石炭製品</t>
  </si>
  <si>
    <t xml:space="preserve"> 窯業・土石製品</t>
  </si>
  <si>
    <t xml:space="preserve"> 鉄鋼</t>
  </si>
  <si>
    <t xml:space="preserve"> 非鉄金属</t>
  </si>
  <si>
    <t xml:space="preserve"> 金属製品</t>
  </si>
  <si>
    <t xml:space="preserve"> 一般機械</t>
  </si>
  <si>
    <t xml:space="preserve"> 電気機械</t>
  </si>
  <si>
    <t xml:space="preserve"> 輸送機械</t>
  </si>
  <si>
    <t xml:space="preserve"> 精密機械</t>
  </si>
  <si>
    <t xml:space="preserve"> 建設</t>
  </si>
  <si>
    <t xml:space="preserve"> 水道・廃棄物処理</t>
  </si>
  <si>
    <t xml:space="preserve"> 商業</t>
  </si>
  <si>
    <t xml:space="preserve"> 金融・保険</t>
  </si>
  <si>
    <t xml:space="preserve"> 不動産</t>
  </si>
  <si>
    <t xml:space="preserve"> 運輸</t>
  </si>
  <si>
    <t xml:space="preserve"> 公務</t>
  </si>
  <si>
    <t xml:space="preserve"> 教育・研究</t>
  </si>
  <si>
    <t xml:space="preserve"> その他の公共サービス</t>
  </si>
  <si>
    <t xml:space="preserve"> 対事業所サービス</t>
  </si>
  <si>
    <t xml:space="preserve"> 対個人サービス</t>
  </si>
  <si>
    <t xml:space="preserve"> 事務用品</t>
  </si>
  <si>
    <t xml:space="preserve"> 分類不明</t>
  </si>
  <si>
    <t xml:space="preserve"> 内生部門計</t>
  </si>
  <si>
    <t>35部門（統合大分類）</t>
  </si>
  <si>
    <t xml:space="preserve"> 水産業</t>
  </si>
  <si>
    <t xml:space="preserve"> パルプ・紙・木製品</t>
  </si>
  <si>
    <t xml:space="preserve"> その他の製造工業製品</t>
  </si>
  <si>
    <t xml:space="preserve"> 電力・ガス・熱供給</t>
  </si>
  <si>
    <t xml:space="preserve"> 情報通信</t>
  </si>
  <si>
    <t xml:space="preserve"> 医療・保健・社会保障・介護</t>
  </si>
  <si>
    <t>県内需要合計</t>
  </si>
  <si>
    <t>県内生産額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</si>
  <si>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</si>
  <si>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</si>
  <si>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</si>
  <si>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</si>
  <si>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</si>
  <si>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</si>
  <si>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</si>
  <si>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</si>
  <si>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</si>
  <si>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</si>
  <si>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</si>
  <si>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</si>
  <si>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</si>
  <si>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</si>
  <si>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</si>
  <si>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</si>
  <si>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</si>
  <si>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</si>
  <si>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</si>
  <si>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</si>
  <si>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</si>
  <si>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</si>
  <si>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</si>
  <si>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</si>
  <si>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</si>
  <si>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</si>
  <si>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</si>
  <si>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</si>
  <si>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</si>
  <si>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</si>
  <si>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</si>
  <si>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</si>
  <si>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</si>
  <si>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</si>
  <si>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</si>
  <si>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耕種農業</t>
  </si>
  <si>
    <t>畜産</t>
  </si>
  <si>
    <t>農業
サービス</t>
  </si>
  <si>
    <t>林業</t>
  </si>
  <si>
    <t>漁業</t>
  </si>
  <si>
    <t>鉱業</t>
  </si>
  <si>
    <t>飲食料品</t>
  </si>
  <si>
    <t>繊維製品</t>
  </si>
  <si>
    <t>パルプ・紙・
木製品</t>
  </si>
  <si>
    <t>印刷・製版・製本</t>
  </si>
  <si>
    <t>化学製品</t>
  </si>
  <si>
    <t>石油・
石炭製品</t>
  </si>
  <si>
    <t>窯業・
土石製品</t>
  </si>
  <si>
    <t>金属 ・地金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</si>
  <si>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</si>
  <si>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</si>
  <si>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</si>
  <si>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</si>
  <si>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</si>
  <si>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</si>
  <si>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建築</t>
  </si>
  <si>
    <t>土木</t>
  </si>
  <si>
    <t>電力・ガス・
熱供給</t>
  </si>
  <si>
    <t>水道・
廃棄物処理</t>
  </si>
  <si>
    <t>商業</t>
  </si>
  <si>
    <t>金融・保険</t>
  </si>
  <si>
    <t>不動産</t>
  </si>
  <si>
    <t>運輸</t>
  </si>
  <si>
    <t>情報通信</t>
  </si>
  <si>
    <t>公務</t>
  </si>
  <si>
    <t>教育・研究</t>
  </si>
  <si>
    <t>医療・保健・
社会保障・介護</t>
  </si>
  <si>
    <t>その他の
公共サービス</t>
  </si>
  <si>
    <t>対事業所
サービス</t>
  </si>
  <si>
    <t>対個人
サービス</t>
  </si>
  <si>
    <t>事務用品</t>
  </si>
  <si>
    <t>分類不明</t>
  </si>
  <si>
    <t>内生部門計</t>
  </si>
  <si>
    <t>農業</t>
  </si>
  <si>
    <t>パルプ・紙・木製品</t>
  </si>
  <si>
    <t>石油・石炭製品</t>
  </si>
  <si>
    <t>窯業・土石製品</t>
  </si>
  <si>
    <t>鉄鋼</t>
  </si>
  <si>
    <t>非鉄金属</t>
  </si>
  <si>
    <t>情報･通信機器</t>
  </si>
  <si>
    <t>電子部品</t>
  </si>
  <si>
    <t>建設</t>
  </si>
  <si>
    <t>電力・ガス・熱供給</t>
  </si>
  <si>
    <t>水道・廃棄物処理</t>
  </si>
  <si>
    <t>医療・保健・社会保障・介護</t>
  </si>
  <si>
    <t>その他の公共サービス</t>
  </si>
  <si>
    <t>対事業所サービス</t>
  </si>
  <si>
    <t>対個人サービス</t>
  </si>
  <si>
    <t>J</t>
  </si>
  <si>
    <t>K</t>
  </si>
  <si>
    <t>宮城県</t>
  </si>
  <si>
    <t>福島県</t>
  </si>
  <si>
    <t>37部門（統合大分類）</t>
  </si>
  <si>
    <t>36部門（統合大分類）</t>
  </si>
  <si>
    <t>（単位：百万円）</t>
  </si>
  <si>
    <t>印字</t>
  </si>
  <si>
    <t>岩手県</t>
  </si>
  <si>
    <t>2005年産業連関表</t>
  </si>
  <si>
    <t>⇒経済⇒産業連関表⇒岩手県産業連関表⇒統合大分類表⇒平成17年　</t>
  </si>
  <si>
    <t>岩手県産業連関表は，分野別統計</t>
  </si>
  <si>
    <t>http://www3.pref.iwate.jp/webdb/view/outside/s14Tokei/bnyaBt.html</t>
  </si>
  <si>
    <t>宮城県産業連関表は，</t>
  </si>
  <si>
    <t>http://www.pref.miyagi.jp/toukei/toukeidata/bunseki/I-O_H17/h17rennkann.htm</t>
  </si>
  <si>
    <t>⇒37部門表</t>
  </si>
  <si>
    <t>福島県産業連関表は，</t>
  </si>
  <si>
    <t>http://www.pref.fukushima.jp/toukei/data/02/sangyou/17sangyou/tables/Fukushima_I-O(36).xls</t>
  </si>
  <si>
    <t>【データの出所】</t>
  </si>
  <si>
    <t>★</t>
  </si>
  <si>
    <t>三県合計</t>
  </si>
  <si>
    <t>純移輸出</t>
  </si>
  <si>
    <t>自給率</t>
  </si>
  <si>
    <r>
      <t>★</t>
    </r>
    <r>
      <rPr>
        <sz val="8"/>
        <color indexed="8"/>
        <rFont val="ＭＳ Ｐゴシック"/>
        <family val="3"/>
      </rPr>
      <t>食関連</t>
    </r>
    <r>
      <rPr>
        <sz val="6"/>
        <color indexed="8"/>
        <rFont val="ＭＳ Ｐゴシック"/>
        <family val="3"/>
      </rPr>
      <t>(農業・漁業・飲食料品)</t>
    </r>
  </si>
  <si>
    <r>
      <t>★電気機械</t>
    </r>
    <r>
      <rPr>
        <sz val="8"/>
        <color indexed="8"/>
        <rFont val="ＭＳ Ｐゴシック"/>
        <family val="3"/>
      </rPr>
      <t>+情報通信機器+電子部品</t>
    </r>
  </si>
  <si>
    <t>★鉄鋼+非鉄</t>
  </si>
  <si>
    <t>★建設</t>
  </si>
  <si>
    <t>合計</t>
  </si>
  <si>
    <t>★その他の製造工業製品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</si>
</sst>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0.00000_ "/>
    <numFmt numFmtId="183" formatCode="0.0000_ "/>
    <numFmt numFmtId="184" formatCode="#,##0.000000_ ;[Red]\-#,##0.000000\ "/>
    <numFmt numFmtId="185" formatCode="0.000000_);[Red]\(0.000000\)"/>
    <numFmt numFmtId="186" formatCode="0.000000_ ;[Red]\-0.000000\ "/>
    <numFmt numFmtId="187" formatCode="#,##0.00000_ ;[Red]\-#,##0.00000\ "/>
    <numFmt numFmtId="188" formatCode="#,##0.0000_ ;[Red]\-#,##0.0000\ "/>
    <numFmt numFmtId="189" formatCode="#,##0.000_ ;[Red]\-#,##0.000\ "/>
    <numFmt numFmtId="190" formatCode="#,##0.00_ ;[Red]\-#,##0.00\ "/>
    <numFmt numFmtId="191" formatCode="#,##0.0_ ;[Red]\-#,##0.0\ "/>
    <numFmt numFmtId="192" formatCode="#,##0_ ;[Red]\-#,##0\ "/>
    <numFmt numFmtId="193" formatCode="#,##0.0000000;[Red]\-#,##0.0000000"/>
    <numFmt numFmtId="194" formatCode="#,##0_ "/>
    <numFmt numFmtId="195" formatCode="#,##0.000000_ "/>
    <numFmt numFmtId="196" formatCode="0_ ;[Red]\-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 ;[Red]\-0.0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37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vertical="center"/>
    </xf>
    <xf numFmtId="196" fontId="0" fillId="0" borderId="0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49" fontId="0" fillId="0" borderId="15" xfId="0" applyNumberFormat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92" fontId="0" fillId="0" borderId="11" xfId="0" applyNumberFormat="1" applyBorder="1" applyAlignment="1">
      <alignment vertical="center"/>
    </xf>
    <xf numFmtId="192" fontId="0" fillId="0" borderId="12" xfId="0" applyNumberFormat="1" applyBorder="1" applyAlignment="1">
      <alignment vertical="center"/>
    </xf>
    <xf numFmtId="49" fontId="0" fillId="0" borderId="19" xfId="0" applyNumberFormat="1" applyBorder="1" applyAlignment="1">
      <alignment vertical="center" shrinkToFit="1"/>
    </xf>
    <xf numFmtId="49" fontId="0" fillId="0" borderId="20" xfId="0" applyNumberForma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196" fontId="0" fillId="0" borderId="17" xfId="0" applyNumberFormat="1" applyBorder="1" applyAlignment="1">
      <alignment vertical="center"/>
    </xf>
    <xf numFmtId="196" fontId="0" fillId="0" borderId="18" xfId="0" applyNumberFormat="1" applyBorder="1" applyAlignment="1">
      <alignment vertical="center"/>
    </xf>
    <xf numFmtId="38" fontId="0" fillId="0" borderId="17" xfId="0" applyNumberFormat="1" applyBorder="1" applyAlignment="1">
      <alignment vertical="center" shrinkToFit="1"/>
    </xf>
    <xf numFmtId="49" fontId="0" fillId="0" borderId="17" xfId="0" applyNumberFormat="1" applyBorder="1" applyAlignment="1">
      <alignment vertical="center"/>
    </xf>
    <xf numFmtId="192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 shrinkToFit="1"/>
    </xf>
    <xf numFmtId="0" fontId="0" fillId="0" borderId="1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33" fillId="0" borderId="0" xfId="43" applyAlignment="1" applyProtection="1">
      <alignment vertical="center"/>
      <protection/>
    </xf>
    <xf numFmtId="0" fontId="0" fillId="0" borderId="0" xfId="0" applyNumberFormat="1" applyBorder="1" applyAlignment="1">
      <alignment horizontal="center" vertical="center"/>
    </xf>
    <xf numFmtId="38" fontId="0" fillId="0" borderId="0" xfId="0" applyNumberForma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96" fontId="0" fillId="0" borderId="22" xfId="0" applyNumberFormat="1" applyBorder="1" applyAlignment="1">
      <alignment vertical="center"/>
    </xf>
    <xf numFmtId="196" fontId="0" fillId="0" borderId="23" xfId="0" applyNumberFormat="1" applyBorder="1" applyAlignment="1">
      <alignment vertical="center"/>
    </xf>
    <xf numFmtId="196" fontId="0" fillId="0" borderId="0" xfId="0" applyNumberFormat="1" applyAlignment="1">
      <alignment vertical="center"/>
    </xf>
    <xf numFmtId="201" fontId="0" fillId="0" borderId="0" xfId="0" applyNumberFormat="1" applyAlignment="1">
      <alignment vertical="center"/>
    </xf>
    <xf numFmtId="0" fontId="49" fillId="0" borderId="17" xfId="0" applyFont="1" applyBorder="1" applyAlignment="1">
      <alignment vertical="center"/>
    </xf>
    <xf numFmtId="0" fontId="48" fillId="0" borderId="0" xfId="0" applyNumberFormat="1" applyFont="1" applyAlignment="1">
      <alignment vertical="center" shrinkToFit="1"/>
    </xf>
    <xf numFmtId="0" fontId="48" fillId="0" borderId="16" xfId="0" applyNumberFormat="1" applyFont="1" applyBorder="1" applyAlignment="1">
      <alignment vertical="center" shrinkToFit="1"/>
    </xf>
    <xf numFmtId="0" fontId="0" fillId="0" borderId="10" xfId="0" applyNumberFormat="1" applyBorder="1" applyAlignment="1">
      <alignment vertical="center" shrinkToFit="1"/>
    </xf>
    <xf numFmtId="0" fontId="0" fillId="0" borderId="19" xfId="0" applyNumberForma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0" xfId="0" applyNumberFormat="1" applyAlignment="1">
      <alignment vertical="center"/>
    </xf>
    <xf numFmtId="0" fontId="50" fillId="0" borderId="0" xfId="0" applyNumberFormat="1" applyFont="1" applyBorder="1" applyAlignment="1">
      <alignment vertical="center" shrinkToFit="1"/>
    </xf>
    <xf numFmtId="0" fontId="0" fillId="0" borderId="21" xfId="0" applyNumberFormat="1" applyBorder="1" applyAlignment="1">
      <alignment vertical="center" shrinkToFit="1"/>
    </xf>
    <xf numFmtId="201" fontId="0" fillId="0" borderId="23" xfId="0" applyNumberForma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pref.iwate.jp/webdb/view/outside/s14Tokei/bnyaBt.html" TargetMode="External" /><Relationship Id="rId2" Type="http://schemas.openxmlformats.org/officeDocument/2006/relationships/hyperlink" Target="http://www.pref.miyagi.jp/toukei/toukeidata/bunseki/I-O_H17/h17rennkann.htm" TargetMode="External" /><Relationship Id="rId3" Type="http://schemas.openxmlformats.org/officeDocument/2006/relationships/hyperlink" Target="http://www.pref.fukushima.jp/toukei/data/02/sangyou/17sangyou/tables/Fukushima_I-O(36)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90" zoomScaleNormal="90" zoomScalePageLayoutView="0" workbookViewId="0" topLeftCell="A1">
      <selection activeCell="C45" sqref="C45"/>
    </sheetView>
  </sheetViews>
  <sheetFormatPr defaultColWidth="9.140625" defaultRowHeight="15"/>
  <cols>
    <col min="1" max="1" width="4.00390625" style="0" customWidth="1"/>
    <col min="2" max="2" width="16.00390625" style="0" customWidth="1"/>
    <col min="3" max="3" width="3.421875" style="0" customWidth="1"/>
    <col min="4" max="4" width="9.7109375" style="0" customWidth="1"/>
    <col min="5" max="5" width="9.421875" style="0" customWidth="1"/>
    <col min="6" max="6" width="4.8515625" style="0" customWidth="1"/>
    <col min="7" max="7" width="17.28125" style="0" customWidth="1"/>
    <col min="8" max="8" width="3.8515625" style="0" customWidth="1"/>
    <col min="9" max="9" width="9.28125" style="0" customWidth="1"/>
    <col min="10" max="10" width="8.57421875" style="0" customWidth="1"/>
    <col min="11" max="11" width="4.421875" style="0" customWidth="1"/>
    <col min="12" max="12" width="20.28125" style="0" customWidth="1"/>
    <col min="13" max="13" width="3.8515625" style="0" customWidth="1"/>
    <col min="14" max="15" width="9.421875" style="0" customWidth="1"/>
    <col min="17" max="17" width="20.421875" style="52" customWidth="1"/>
    <col min="18" max="20" width="9.140625" style="0" bestFit="1" customWidth="1"/>
  </cols>
  <sheetData>
    <row r="1" spans="1:17" s="36" customFormat="1" ht="17.25">
      <c r="A1" s="36" t="s">
        <v>136</v>
      </c>
      <c r="D1" s="37" t="s">
        <v>133</v>
      </c>
      <c r="Q1" s="48"/>
    </row>
    <row r="2" spans="1:21" s="36" customFormat="1" ht="17.25">
      <c r="A2" s="33"/>
      <c r="B2" s="34" t="s">
        <v>135</v>
      </c>
      <c r="C2" s="34"/>
      <c r="D2" s="34"/>
      <c r="E2" s="35"/>
      <c r="F2" s="33"/>
      <c r="G2" s="34" t="s">
        <v>129</v>
      </c>
      <c r="H2" s="34"/>
      <c r="I2" s="34"/>
      <c r="J2" s="35"/>
      <c r="K2" s="33"/>
      <c r="L2" s="34" t="s">
        <v>130</v>
      </c>
      <c r="M2" s="34"/>
      <c r="N2" s="34"/>
      <c r="O2" s="35"/>
      <c r="Q2" s="49"/>
      <c r="R2" s="47" t="s">
        <v>147</v>
      </c>
      <c r="S2" s="34"/>
      <c r="T2" s="34"/>
      <c r="U2" s="35"/>
    </row>
    <row r="3" spans="1:21" ht="13.5">
      <c r="A3" s="2" t="s">
        <v>30</v>
      </c>
      <c r="B3" s="3"/>
      <c r="C3" s="32" t="s">
        <v>134</v>
      </c>
      <c r="D3" s="3"/>
      <c r="E3" s="4"/>
      <c r="F3" s="2" t="s">
        <v>131</v>
      </c>
      <c r="G3" s="3"/>
      <c r="H3" s="32" t="s">
        <v>134</v>
      </c>
      <c r="I3" s="3"/>
      <c r="J3" s="4"/>
      <c r="K3" s="2" t="s">
        <v>132</v>
      </c>
      <c r="L3" s="3"/>
      <c r="M3" s="32" t="s">
        <v>134</v>
      </c>
      <c r="N3" s="18"/>
      <c r="O3" s="19"/>
      <c r="Q3" s="50"/>
      <c r="R3" s="3"/>
      <c r="S3" s="3"/>
      <c r="T3" s="3"/>
      <c r="U3" s="4"/>
    </row>
    <row r="4" spans="1:21" s="1" customFormat="1" ht="13.5">
      <c r="A4" s="20"/>
      <c r="B4" s="14"/>
      <c r="C4" s="14"/>
      <c r="D4" s="14" t="s">
        <v>37</v>
      </c>
      <c r="E4" s="21" t="s">
        <v>38</v>
      </c>
      <c r="F4" s="20"/>
      <c r="G4" s="14"/>
      <c r="H4" s="14"/>
      <c r="I4" s="14" t="s">
        <v>37</v>
      </c>
      <c r="J4" s="21" t="s">
        <v>38</v>
      </c>
      <c r="K4" s="20"/>
      <c r="L4" s="14"/>
      <c r="M4" s="14"/>
      <c r="N4" s="14" t="s">
        <v>37</v>
      </c>
      <c r="O4" s="21" t="s">
        <v>38</v>
      </c>
      <c r="Q4" s="51"/>
      <c r="R4" s="14" t="s">
        <v>37</v>
      </c>
      <c r="S4" s="14" t="s">
        <v>38</v>
      </c>
      <c r="T4" s="14" t="s">
        <v>148</v>
      </c>
      <c r="U4" s="21" t="s">
        <v>149</v>
      </c>
    </row>
    <row r="5" spans="1:21" ht="13.5">
      <c r="A5" s="31">
        <v>1</v>
      </c>
      <c r="B5" s="9" t="s">
        <v>0</v>
      </c>
      <c r="C5" s="10" t="s">
        <v>39</v>
      </c>
      <c r="D5" s="11">
        <v>133297.259</v>
      </c>
      <c r="E5" s="12">
        <v>161790.479</v>
      </c>
      <c r="F5" s="31">
        <v>1</v>
      </c>
      <c r="G5" s="8" t="s">
        <v>74</v>
      </c>
      <c r="H5" s="10" t="s">
        <v>39</v>
      </c>
      <c r="I5" s="11">
        <v>158571</v>
      </c>
      <c r="J5" s="7">
        <v>138402</v>
      </c>
      <c r="K5" s="31">
        <v>1</v>
      </c>
      <c r="L5" s="8" t="s">
        <v>112</v>
      </c>
      <c r="M5" s="10" t="s">
        <v>39</v>
      </c>
      <c r="N5" s="11">
        <v>227620</v>
      </c>
      <c r="O5" s="12">
        <v>276874</v>
      </c>
      <c r="U5" s="46"/>
    </row>
    <row r="6" spans="1:21" ht="13.5">
      <c r="A6" s="31">
        <v>2</v>
      </c>
      <c r="B6" s="9" t="s">
        <v>1</v>
      </c>
      <c r="C6" s="10" t="s">
        <v>40</v>
      </c>
      <c r="D6" s="11">
        <v>84423.793</v>
      </c>
      <c r="E6" s="12">
        <v>124537.513</v>
      </c>
      <c r="F6" s="31">
        <v>2</v>
      </c>
      <c r="G6" s="8" t="s">
        <v>75</v>
      </c>
      <c r="H6" s="10" t="s">
        <v>40</v>
      </c>
      <c r="I6" s="11">
        <v>72811</v>
      </c>
      <c r="J6" s="7">
        <v>78387</v>
      </c>
      <c r="K6" s="31">
        <v>2</v>
      </c>
      <c r="L6" s="8" t="s">
        <v>77</v>
      </c>
      <c r="M6" s="10" t="s">
        <v>40</v>
      </c>
      <c r="N6" s="11">
        <v>30012</v>
      </c>
      <c r="O6" s="12">
        <v>25108</v>
      </c>
      <c r="Q6" s="53" t="s">
        <v>77</v>
      </c>
      <c r="R6" s="45">
        <f>D7+I8+N6</f>
        <v>99959.285</v>
      </c>
      <c r="S6" s="45">
        <f>E7+J8+O6</f>
        <v>96789.633</v>
      </c>
      <c r="T6" s="45">
        <f>S6-R6</f>
        <v>-3169.652000000002</v>
      </c>
      <c r="U6" s="46">
        <f>S6/R6*100</f>
        <v>96.8290569505374</v>
      </c>
    </row>
    <row r="7" spans="1:21" ht="13.5">
      <c r="A7" s="31">
        <v>3</v>
      </c>
      <c r="B7" s="9" t="s">
        <v>2</v>
      </c>
      <c r="C7" s="10" t="s">
        <v>41</v>
      </c>
      <c r="D7" s="11">
        <v>52969.285</v>
      </c>
      <c r="E7" s="12">
        <v>53233.633</v>
      </c>
      <c r="F7" s="31">
        <v>3</v>
      </c>
      <c r="G7" s="8" t="s">
        <v>76</v>
      </c>
      <c r="H7" s="10" t="s">
        <v>41</v>
      </c>
      <c r="I7" s="11">
        <v>25227</v>
      </c>
      <c r="J7" s="7">
        <v>25227</v>
      </c>
      <c r="K7" s="31">
        <v>3</v>
      </c>
      <c r="L7" s="8" t="s">
        <v>78</v>
      </c>
      <c r="M7" s="10" t="s">
        <v>41</v>
      </c>
      <c r="N7" s="11">
        <v>20207</v>
      </c>
      <c r="O7" s="12">
        <v>20338</v>
      </c>
      <c r="U7" s="46"/>
    </row>
    <row r="8" spans="1:21" ht="13.5">
      <c r="A8" s="31">
        <v>4</v>
      </c>
      <c r="B8" s="9" t="s">
        <v>31</v>
      </c>
      <c r="C8" s="10" t="s">
        <v>42</v>
      </c>
      <c r="D8" s="11">
        <v>29949.686</v>
      </c>
      <c r="E8" s="12">
        <v>40955.31</v>
      </c>
      <c r="F8" s="31">
        <v>4</v>
      </c>
      <c r="G8" s="8" t="s">
        <v>77</v>
      </c>
      <c r="H8" s="10" t="s">
        <v>42</v>
      </c>
      <c r="I8" s="11">
        <v>16978</v>
      </c>
      <c r="J8" s="7">
        <v>18448</v>
      </c>
      <c r="K8" s="31">
        <v>4</v>
      </c>
      <c r="L8" s="8" t="s">
        <v>79</v>
      </c>
      <c r="M8" s="10" t="s">
        <v>42</v>
      </c>
      <c r="N8" s="11">
        <v>298868</v>
      </c>
      <c r="O8" s="12">
        <v>20709</v>
      </c>
      <c r="Q8" s="53" t="s">
        <v>79</v>
      </c>
      <c r="R8" s="45">
        <f>D9+I10+N8</f>
        <v>664665.311</v>
      </c>
      <c r="S8" s="45">
        <f>E9+J10+O8</f>
        <v>48191.229</v>
      </c>
      <c r="T8" s="45">
        <f aca="true" t="shared" si="0" ref="T8:T15">S8-R8</f>
        <v>-616474.0819999999</v>
      </c>
      <c r="U8" s="46">
        <f aca="true" t="shared" si="1" ref="U8:U15">S8/R8*100</f>
        <v>7.25045044512636</v>
      </c>
    </row>
    <row r="9" spans="1:21" ht="13.5">
      <c r="A9" s="31">
        <v>5</v>
      </c>
      <c r="B9" s="9" t="s">
        <v>3</v>
      </c>
      <c r="C9" s="10" t="s">
        <v>43</v>
      </c>
      <c r="D9" s="11">
        <v>22075.311</v>
      </c>
      <c r="E9" s="12">
        <v>14545.229</v>
      </c>
      <c r="F9" s="31">
        <v>5</v>
      </c>
      <c r="G9" s="8" t="s">
        <v>78</v>
      </c>
      <c r="H9" s="10" t="s">
        <v>43</v>
      </c>
      <c r="I9" s="11">
        <v>118399</v>
      </c>
      <c r="J9" s="7">
        <v>82970</v>
      </c>
      <c r="K9" s="31">
        <v>5</v>
      </c>
      <c r="L9" s="8" t="s">
        <v>80</v>
      </c>
      <c r="M9" s="10" t="s">
        <v>43</v>
      </c>
      <c r="N9" s="11">
        <v>576517</v>
      </c>
      <c r="O9" s="12">
        <v>814465</v>
      </c>
      <c r="Q9" s="54" t="s">
        <v>150</v>
      </c>
      <c r="R9" s="45">
        <f>D5+D6+D8+D10+I5+I6+I7+I9+I11+N5+N7+N9</f>
        <v>2692599.692</v>
      </c>
      <c r="S9" s="45">
        <f>E5+E6+E8+E10+J5+J6+J7+J9+J11+O5+O7+O9</f>
        <v>3162938.58</v>
      </c>
      <c r="T9" s="45">
        <f t="shared" si="0"/>
        <v>470338.88800000027</v>
      </c>
      <c r="U9" s="46">
        <f t="shared" si="1"/>
        <v>117.4678356161678</v>
      </c>
    </row>
    <row r="10" spans="1:21" ht="13.5">
      <c r="A10" s="31">
        <v>6</v>
      </c>
      <c r="B10" s="9" t="s">
        <v>4</v>
      </c>
      <c r="C10" s="10" t="s">
        <v>44</v>
      </c>
      <c r="D10" s="11">
        <v>437685.954</v>
      </c>
      <c r="E10" s="12">
        <v>530688.278</v>
      </c>
      <c r="F10" s="31">
        <v>6</v>
      </c>
      <c r="G10" s="8" t="s">
        <v>79</v>
      </c>
      <c r="H10" s="10" t="s">
        <v>44</v>
      </c>
      <c r="I10" s="11">
        <v>343722</v>
      </c>
      <c r="J10" s="7">
        <v>12937</v>
      </c>
      <c r="K10" s="31">
        <v>6</v>
      </c>
      <c r="L10" s="8" t="s">
        <v>81</v>
      </c>
      <c r="M10" s="10" t="s">
        <v>44</v>
      </c>
      <c r="N10" s="11">
        <v>114070</v>
      </c>
      <c r="O10" s="12">
        <v>89340</v>
      </c>
      <c r="Q10" s="53" t="s">
        <v>81</v>
      </c>
      <c r="R10" s="45">
        <f>D11+I12+N10</f>
        <v>303006.124</v>
      </c>
      <c r="S10" s="45">
        <f>E11+J12+O10</f>
        <v>144549.53</v>
      </c>
      <c r="T10" s="45">
        <f t="shared" si="0"/>
        <v>-158456.594</v>
      </c>
      <c r="U10" s="46">
        <f t="shared" si="1"/>
        <v>47.70515133218892</v>
      </c>
    </row>
    <row r="11" spans="1:21" ht="13.5">
      <c r="A11" s="31">
        <v>7</v>
      </c>
      <c r="B11" s="9" t="s">
        <v>5</v>
      </c>
      <c r="C11" s="10" t="s">
        <v>45</v>
      </c>
      <c r="D11" s="11">
        <v>71560.124</v>
      </c>
      <c r="E11" s="12">
        <v>34469.53</v>
      </c>
      <c r="F11" s="31">
        <v>7</v>
      </c>
      <c r="G11" s="8" t="s">
        <v>80</v>
      </c>
      <c r="H11" s="10" t="s">
        <v>45</v>
      </c>
      <c r="I11" s="11">
        <v>807891</v>
      </c>
      <c r="J11" s="7">
        <v>868304</v>
      </c>
      <c r="K11" s="31">
        <v>7</v>
      </c>
      <c r="L11" s="8" t="s">
        <v>113</v>
      </c>
      <c r="M11" s="10" t="s">
        <v>45</v>
      </c>
      <c r="N11" s="11">
        <v>241364</v>
      </c>
      <c r="O11" s="12">
        <v>277593</v>
      </c>
      <c r="Q11" s="53" t="s">
        <v>113</v>
      </c>
      <c r="R11" s="45">
        <f>D12+I13+N11</f>
        <v>639209.802</v>
      </c>
      <c r="S11" s="45">
        <f>E12+J13+O11</f>
        <v>728364.87</v>
      </c>
      <c r="T11" s="45">
        <f t="shared" si="0"/>
        <v>89155.06799999997</v>
      </c>
      <c r="U11" s="46">
        <f t="shared" si="1"/>
        <v>113.94770038272972</v>
      </c>
    </row>
    <row r="12" spans="1:21" ht="13.5">
      <c r="A12" s="31">
        <v>8</v>
      </c>
      <c r="B12" s="9" t="s">
        <v>32</v>
      </c>
      <c r="C12" s="10" t="s">
        <v>46</v>
      </c>
      <c r="D12" s="11">
        <v>116994.802</v>
      </c>
      <c r="E12" s="12">
        <v>122292.87</v>
      </c>
      <c r="F12" s="31">
        <v>8</v>
      </c>
      <c r="G12" s="8" t="s">
        <v>81</v>
      </c>
      <c r="H12" s="10" t="s">
        <v>46</v>
      </c>
      <c r="I12" s="11">
        <v>117376</v>
      </c>
      <c r="J12" s="7">
        <v>20740</v>
      </c>
      <c r="K12" s="31">
        <v>8</v>
      </c>
      <c r="L12" s="8" t="s">
        <v>84</v>
      </c>
      <c r="M12" s="10" t="s">
        <v>46</v>
      </c>
      <c r="N12" s="11">
        <v>431520</v>
      </c>
      <c r="O12" s="12">
        <v>402750</v>
      </c>
      <c r="Q12" s="53" t="s">
        <v>84</v>
      </c>
      <c r="R12" s="45">
        <f aca="true" t="shared" si="2" ref="R12:S14">D13+I15+N12</f>
        <v>879473.382</v>
      </c>
      <c r="S12" s="45">
        <f t="shared" si="2"/>
        <v>537502.36</v>
      </c>
      <c r="T12" s="45">
        <f t="shared" si="0"/>
        <v>-341971.022</v>
      </c>
      <c r="U12" s="46">
        <f t="shared" si="1"/>
        <v>61.11638748834811</v>
      </c>
    </row>
    <row r="13" spans="1:21" ht="13.5">
      <c r="A13" s="31">
        <v>9</v>
      </c>
      <c r="B13" s="9" t="s">
        <v>6</v>
      </c>
      <c r="C13" s="10" t="s">
        <v>47</v>
      </c>
      <c r="D13" s="11">
        <v>157987.382</v>
      </c>
      <c r="E13" s="12">
        <v>48894.36</v>
      </c>
      <c r="F13" s="31">
        <v>9</v>
      </c>
      <c r="G13" s="8" t="s">
        <v>82</v>
      </c>
      <c r="H13" s="10" t="s">
        <v>47</v>
      </c>
      <c r="I13" s="11">
        <v>280851</v>
      </c>
      <c r="J13" s="7">
        <v>328479</v>
      </c>
      <c r="K13" s="31">
        <v>9</v>
      </c>
      <c r="L13" s="8" t="s">
        <v>114</v>
      </c>
      <c r="M13" s="10" t="s">
        <v>47</v>
      </c>
      <c r="N13" s="11">
        <v>329661</v>
      </c>
      <c r="O13" s="12">
        <v>7194</v>
      </c>
      <c r="Q13" s="53" t="s">
        <v>114</v>
      </c>
      <c r="R13" s="45">
        <f t="shared" si="2"/>
        <v>780259.835</v>
      </c>
      <c r="S13" s="45">
        <f t="shared" si="2"/>
        <v>496803.19</v>
      </c>
      <c r="T13" s="45">
        <f t="shared" si="0"/>
        <v>-283456.64499999996</v>
      </c>
      <c r="U13" s="46">
        <f t="shared" si="1"/>
        <v>63.67150630020576</v>
      </c>
    </row>
    <row r="14" spans="1:21" ht="13.5">
      <c r="A14" s="31">
        <v>10</v>
      </c>
      <c r="B14" s="9" t="s">
        <v>7</v>
      </c>
      <c r="C14" s="10" t="s">
        <v>48</v>
      </c>
      <c r="D14" s="11">
        <v>147332.835</v>
      </c>
      <c r="E14" s="12">
        <v>6734.19</v>
      </c>
      <c r="F14" s="31">
        <v>10</v>
      </c>
      <c r="G14" s="8" t="s">
        <v>83</v>
      </c>
      <c r="H14" s="10" t="s">
        <v>48</v>
      </c>
      <c r="I14" s="11">
        <v>98078</v>
      </c>
      <c r="J14" s="7">
        <v>99939</v>
      </c>
      <c r="K14" s="31">
        <v>10</v>
      </c>
      <c r="L14" s="8" t="s">
        <v>115</v>
      </c>
      <c r="M14" s="10" t="s">
        <v>48</v>
      </c>
      <c r="N14" s="11">
        <v>130367</v>
      </c>
      <c r="O14" s="12">
        <v>188755</v>
      </c>
      <c r="Q14" s="53" t="s">
        <v>115</v>
      </c>
      <c r="R14" s="45">
        <f t="shared" si="2"/>
        <v>317692.626</v>
      </c>
      <c r="S14" s="45">
        <f t="shared" si="2"/>
        <v>349215.88</v>
      </c>
      <c r="T14" s="45">
        <f t="shared" si="0"/>
        <v>31523.254000000015</v>
      </c>
      <c r="U14" s="46">
        <f t="shared" si="1"/>
        <v>109.92256395652066</v>
      </c>
    </row>
    <row r="15" spans="1:21" ht="13.5">
      <c r="A15" s="31">
        <v>11</v>
      </c>
      <c r="B15" s="9" t="s">
        <v>8</v>
      </c>
      <c r="C15" s="10" t="s">
        <v>49</v>
      </c>
      <c r="D15" s="11">
        <v>72022.626</v>
      </c>
      <c r="E15" s="12">
        <v>67488.88</v>
      </c>
      <c r="F15" s="31">
        <v>11</v>
      </c>
      <c r="G15" s="8" t="s">
        <v>84</v>
      </c>
      <c r="H15" s="10" t="s">
        <v>49</v>
      </c>
      <c r="I15" s="11">
        <v>289966</v>
      </c>
      <c r="J15" s="7">
        <v>85858</v>
      </c>
      <c r="K15" s="31">
        <v>11</v>
      </c>
      <c r="L15" s="8" t="s">
        <v>116</v>
      </c>
      <c r="M15" s="10" t="s">
        <v>49</v>
      </c>
      <c r="N15" s="11">
        <v>171947</v>
      </c>
      <c r="O15" s="12">
        <v>89648</v>
      </c>
      <c r="Q15" s="55" t="s">
        <v>152</v>
      </c>
      <c r="R15" s="45">
        <f>D16+D17+I18+N15+N16</f>
        <v>924905.067</v>
      </c>
      <c r="S15" s="45">
        <f>E16+E17+J18+O15+O16</f>
        <v>796181.4299999999</v>
      </c>
      <c r="T15" s="45">
        <f t="shared" si="0"/>
        <v>-128723.6370000001</v>
      </c>
      <c r="U15" s="46">
        <f t="shared" si="1"/>
        <v>86.08250277863381</v>
      </c>
    </row>
    <row r="16" spans="1:21" ht="13.5">
      <c r="A16" s="31">
        <v>12</v>
      </c>
      <c r="B16" s="9" t="s">
        <v>9</v>
      </c>
      <c r="C16" s="10" t="s">
        <v>50</v>
      </c>
      <c r="D16" s="11">
        <v>104713.494</v>
      </c>
      <c r="E16" s="12">
        <v>75171.5</v>
      </c>
      <c r="F16" s="31">
        <v>12</v>
      </c>
      <c r="G16" s="8" t="s">
        <v>85</v>
      </c>
      <c r="H16" s="10" t="s">
        <v>50</v>
      </c>
      <c r="I16" s="11">
        <v>303266</v>
      </c>
      <c r="J16" s="7">
        <v>482875</v>
      </c>
      <c r="K16" s="31">
        <v>12</v>
      </c>
      <c r="L16" s="8" t="s">
        <v>117</v>
      </c>
      <c r="M16" s="10" t="s">
        <v>50</v>
      </c>
      <c r="N16" s="11">
        <v>231575</v>
      </c>
      <c r="O16" s="12">
        <v>262479</v>
      </c>
      <c r="U16" s="46"/>
    </row>
    <row r="17" spans="1:21" ht="13.5">
      <c r="A17" s="31">
        <v>13</v>
      </c>
      <c r="B17" s="9" t="s">
        <v>10</v>
      </c>
      <c r="C17" s="10" t="s">
        <v>51</v>
      </c>
      <c r="D17" s="11">
        <v>54256.573</v>
      </c>
      <c r="E17" s="12">
        <v>22487.93</v>
      </c>
      <c r="F17" s="31">
        <v>13</v>
      </c>
      <c r="G17" s="8" t="s">
        <v>86</v>
      </c>
      <c r="H17" s="10" t="s">
        <v>51</v>
      </c>
      <c r="I17" s="11">
        <v>115303</v>
      </c>
      <c r="J17" s="7">
        <v>92972</v>
      </c>
      <c r="K17" s="31">
        <v>13</v>
      </c>
      <c r="L17" s="8" t="s">
        <v>88</v>
      </c>
      <c r="M17" s="10" t="s">
        <v>51</v>
      </c>
      <c r="N17" s="11">
        <v>190902</v>
      </c>
      <c r="O17" s="12">
        <v>230424</v>
      </c>
      <c r="Q17" s="53" t="s">
        <v>88</v>
      </c>
      <c r="R17" s="45">
        <f>D18+I19+N17</f>
        <v>486980.434</v>
      </c>
      <c r="S17" s="45">
        <f>E18+J19+O17</f>
        <v>521254.68</v>
      </c>
      <c r="T17" s="45">
        <f>S17-R17</f>
        <v>34274.245999999985</v>
      </c>
      <c r="U17" s="46">
        <f>S17/R17*100</f>
        <v>107.03811562170482</v>
      </c>
    </row>
    <row r="18" spans="1:21" ht="13.5">
      <c r="A18" s="31">
        <v>14</v>
      </c>
      <c r="B18" s="9" t="s">
        <v>11</v>
      </c>
      <c r="C18" s="10" t="s">
        <v>52</v>
      </c>
      <c r="D18" s="11">
        <v>104924.434</v>
      </c>
      <c r="E18" s="12">
        <v>118528.68</v>
      </c>
      <c r="F18" s="31">
        <v>14</v>
      </c>
      <c r="G18" s="8" t="s">
        <v>87</v>
      </c>
      <c r="H18" s="10" t="s">
        <v>52</v>
      </c>
      <c r="I18" s="11">
        <v>362413</v>
      </c>
      <c r="J18" s="7">
        <v>346395</v>
      </c>
      <c r="K18" s="31">
        <v>14</v>
      </c>
      <c r="L18" s="8" t="s">
        <v>89</v>
      </c>
      <c r="M18" s="10" t="s">
        <v>52</v>
      </c>
      <c r="N18" s="11">
        <v>351747</v>
      </c>
      <c r="O18" s="12">
        <v>302206</v>
      </c>
      <c r="Q18" s="53" t="s">
        <v>89</v>
      </c>
      <c r="R18" s="45">
        <f>D19+I20+N18</f>
        <v>728166.415</v>
      </c>
      <c r="S18" s="45">
        <f>E19+J20+O18</f>
        <v>803976.8400000001</v>
      </c>
      <c r="T18" s="45">
        <f>S18-R18</f>
        <v>75810.42500000005</v>
      </c>
      <c r="U18" s="46">
        <f>S18/R18*100</f>
        <v>110.41114001392114</v>
      </c>
    </row>
    <row r="19" spans="1:21" ht="13.5">
      <c r="A19" s="31">
        <v>15</v>
      </c>
      <c r="B19" s="9" t="s">
        <v>12</v>
      </c>
      <c r="C19" s="10" t="s">
        <v>53</v>
      </c>
      <c r="D19" s="11">
        <v>205702.415</v>
      </c>
      <c r="E19" s="12">
        <v>264319.84</v>
      </c>
      <c r="F19" s="31">
        <v>15</v>
      </c>
      <c r="G19" s="8" t="s">
        <v>88</v>
      </c>
      <c r="H19" s="10" t="s">
        <v>53</v>
      </c>
      <c r="I19" s="11">
        <v>191154</v>
      </c>
      <c r="J19" s="7">
        <v>172302</v>
      </c>
      <c r="K19" s="31">
        <v>15</v>
      </c>
      <c r="L19" s="8" t="s">
        <v>90</v>
      </c>
      <c r="M19" s="10" t="s">
        <v>53</v>
      </c>
      <c r="N19" s="11">
        <v>249159</v>
      </c>
      <c r="O19" s="12">
        <v>367965</v>
      </c>
      <c r="Q19" s="53" t="s">
        <v>151</v>
      </c>
      <c r="R19" s="45">
        <f>D20+I21+N19+N20+N21</f>
        <v>1845055.2310000001</v>
      </c>
      <c r="S19" s="45">
        <f>E20+J21+O19+O20+O21</f>
        <v>2975755.02</v>
      </c>
      <c r="T19" s="45">
        <f>S19-R19</f>
        <v>1130699.7889999999</v>
      </c>
      <c r="U19" s="46">
        <f>S19/R19*100</f>
        <v>161.28270688065922</v>
      </c>
    </row>
    <row r="20" spans="1:21" ht="13.5">
      <c r="A20" s="31">
        <v>16</v>
      </c>
      <c r="B20" s="9" t="s">
        <v>13</v>
      </c>
      <c r="C20" s="10" t="s">
        <v>54</v>
      </c>
      <c r="D20" s="11">
        <v>365060.231</v>
      </c>
      <c r="E20" s="12">
        <v>550539.02</v>
      </c>
      <c r="F20" s="31">
        <v>16</v>
      </c>
      <c r="G20" s="8" t="s">
        <v>89</v>
      </c>
      <c r="H20" s="10" t="s">
        <v>54</v>
      </c>
      <c r="I20" s="11">
        <v>170717</v>
      </c>
      <c r="J20" s="7">
        <v>237451</v>
      </c>
      <c r="K20" s="31">
        <v>16</v>
      </c>
      <c r="L20" s="8" t="s">
        <v>118</v>
      </c>
      <c r="M20" s="10" t="s">
        <v>54</v>
      </c>
      <c r="N20" s="11">
        <v>166694</v>
      </c>
      <c r="O20" s="12">
        <v>836589</v>
      </c>
      <c r="U20" s="46"/>
    </row>
    <row r="21" spans="1:21" ht="13.5">
      <c r="A21" s="31">
        <v>17</v>
      </c>
      <c r="B21" s="9" t="s">
        <v>14</v>
      </c>
      <c r="C21" s="10" t="s">
        <v>55</v>
      </c>
      <c r="D21" s="11">
        <v>377158.659</v>
      </c>
      <c r="E21" s="12">
        <v>427766.79</v>
      </c>
      <c r="F21" s="31">
        <v>17</v>
      </c>
      <c r="G21" s="8" t="s">
        <v>90</v>
      </c>
      <c r="H21" s="10" t="s">
        <v>55</v>
      </c>
      <c r="I21" s="11">
        <v>531569</v>
      </c>
      <c r="J21" s="7">
        <v>707842</v>
      </c>
      <c r="K21" s="31">
        <v>17</v>
      </c>
      <c r="L21" s="8" t="s">
        <v>119</v>
      </c>
      <c r="M21" s="10" t="s">
        <v>55</v>
      </c>
      <c r="N21" s="11">
        <v>532573</v>
      </c>
      <c r="O21" s="12">
        <v>512820</v>
      </c>
      <c r="U21" s="46"/>
    </row>
    <row r="22" spans="1:21" ht="13.5">
      <c r="A22" s="31">
        <v>18</v>
      </c>
      <c r="B22" s="9" t="s">
        <v>15</v>
      </c>
      <c r="C22" s="10" t="s">
        <v>56</v>
      </c>
      <c r="D22" s="11">
        <v>36221.961</v>
      </c>
      <c r="E22" s="12">
        <v>48576.33</v>
      </c>
      <c r="F22" s="31">
        <v>18</v>
      </c>
      <c r="G22" s="8" t="s">
        <v>91</v>
      </c>
      <c r="H22" s="10" t="s">
        <v>56</v>
      </c>
      <c r="I22" s="11">
        <v>201123</v>
      </c>
      <c r="J22" s="7">
        <v>161606</v>
      </c>
      <c r="K22" s="31">
        <v>18</v>
      </c>
      <c r="L22" s="8" t="s">
        <v>91</v>
      </c>
      <c r="M22" s="10" t="s">
        <v>56</v>
      </c>
      <c r="N22" s="11">
        <v>390568</v>
      </c>
      <c r="O22" s="12">
        <v>405692</v>
      </c>
      <c r="Q22" s="53" t="s">
        <v>91</v>
      </c>
      <c r="R22" s="45">
        <f>D21+I22+N22</f>
        <v>968849.659</v>
      </c>
      <c r="S22" s="45">
        <f>E21+J22+O22</f>
        <v>995064.79</v>
      </c>
      <c r="T22" s="45">
        <f aca="true" t="shared" si="3" ref="T22:T41">S22-R22</f>
        <v>26215.131000000052</v>
      </c>
      <c r="U22" s="46">
        <f aca="true" t="shared" si="4" ref="U22:U41">S22/R22*100</f>
        <v>102.70579968279682</v>
      </c>
    </row>
    <row r="23" spans="1:21" ht="13.5">
      <c r="A23" s="31">
        <v>19</v>
      </c>
      <c r="B23" s="9" t="s">
        <v>33</v>
      </c>
      <c r="C23" s="10" t="s">
        <v>57</v>
      </c>
      <c r="D23" s="11">
        <v>192410.964</v>
      </c>
      <c r="E23" s="12">
        <v>120678.048</v>
      </c>
      <c r="F23" s="31">
        <v>19</v>
      </c>
      <c r="G23" s="8" t="s">
        <v>92</v>
      </c>
      <c r="H23" s="10" t="s">
        <v>57</v>
      </c>
      <c r="I23" s="11">
        <v>37859</v>
      </c>
      <c r="J23" s="7">
        <v>30266</v>
      </c>
      <c r="K23" s="31">
        <v>19</v>
      </c>
      <c r="L23" s="8" t="s">
        <v>92</v>
      </c>
      <c r="M23" s="10" t="s">
        <v>57</v>
      </c>
      <c r="N23" s="11">
        <v>60531</v>
      </c>
      <c r="O23" s="12">
        <v>184340</v>
      </c>
      <c r="Q23" s="53" t="s">
        <v>92</v>
      </c>
      <c r="R23" s="45">
        <f>D22+I23+N23</f>
        <v>134611.961</v>
      </c>
      <c r="S23" s="45">
        <f>E22+J23+O23</f>
        <v>263182.33</v>
      </c>
      <c r="T23" s="45">
        <f t="shared" si="3"/>
        <v>128570.369</v>
      </c>
      <c r="U23" s="46">
        <f t="shared" si="4"/>
        <v>195.51184608327637</v>
      </c>
    </row>
    <row r="24" spans="1:21" ht="13.5">
      <c r="A24" s="31">
        <v>20</v>
      </c>
      <c r="B24" s="9" t="s">
        <v>16</v>
      </c>
      <c r="C24" s="10" t="s">
        <v>58</v>
      </c>
      <c r="D24" s="11">
        <v>683476.788</v>
      </c>
      <c r="E24" s="12">
        <v>683476.788</v>
      </c>
      <c r="F24" s="31">
        <v>20</v>
      </c>
      <c r="G24" s="8" t="s">
        <v>93</v>
      </c>
      <c r="H24" s="10" t="s">
        <v>58</v>
      </c>
      <c r="I24" s="11">
        <v>306041</v>
      </c>
      <c r="J24" s="7">
        <v>209583</v>
      </c>
      <c r="K24" s="31">
        <v>20</v>
      </c>
      <c r="L24" s="8" t="s">
        <v>93</v>
      </c>
      <c r="M24" s="10" t="s">
        <v>58</v>
      </c>
      <c r="N24" s="11">
        <v>449734</v>
      </c>
      <c r="O24" s="12">
        <v>535615</v>
      </c>
      <c r="Q24" s="53" t="s">
        <v>155</v>
      </c>
      <c r="R24" s="45">
        <f>D23+I14+I24+N24</f>
        <v>1046263.964</v>
      </c>
      <c r="S24" s="45">
        <f>E23+J14+J24+O24</f>
        <v>965815.048</v>
      </c>
      <c r="T24" s="45">
        <f t="shared" si="3"/>
        <v>-80448.91600000008</v>
      </c>
      <c r="U24" s="46">
        <f t="shared" si="4"/>
        <v>92.31083944701356</v>
      </c>
    </row>
    <row r="25" spans="1:21" ht="13.5">
      <c r="A25" s="31">
        <v>21</v>
      </c>
      <c r="B25" s="9" t="s">
        <v>34</v>
      </c>
      <c r="C25" s="10" t="s">
        <v>59</v>
      </c>
      <c r="D25" s="11">
        <v>144909.078</v>
      </c>
      <c r="E25" s="12">
        <v>103921.062</v>
      </c>
      <c r="F25" s="31">
        <v>21</v>
      </c>
      <c r="G25" s="8" t="s">
        <v>94</v>
      </c>
      <c r="H25" s="10" t="s">
        <v>59</v>
      </c>
      <c r="I25" s="11">
        <v>672692</v>
      </c>
      <c r="J25" s="7">
        <v>672692</v>
      </c>
      <c r="K25" s="31">
        <v>21</v>
      </c>
      <c r="L25" s="8" t="s">
        <v>120</v>
      </c>
      <c r="M25" s="10" t="s">
        <v>59</v>
      </c>
      <c r="N25" s="11">
        <v>923010</v>
      </c>
      <c r="O25" s="12">
        <v>923010</v>
      </c>
      <c r="Q25" s="53" t="s">
        <v>153</v>
      </c>
      <c r="R25" s="45">
        <f>D24+I25+I26+N25</f>
        <v>2801796.7879999997</v>
      </c>
      <c r="S25" s="45">
        <f>E24+J25+J26+O25</f>
        <v>2801796.7879999997</v>
      </c>
      <c r="T25" s="45">
        <f t="shared" si="3"/>
        <v>0</v>
      </c>
      <c r="U25" s="46">
        <f t="shared" si="4"/>
        <v>100</v>
      </c>
    </row>
    <row r="26" spans="1:21" ht="13.5">
      <c r="A26" s="31">
        <v>22</v>
      </c>
      <c r="B26" s="9" t="s">
        <v>17</v>
      </c>
      <c r="C26" s="10" t="s">
        <v>60</v>
      </c>
      <c r="D26" s="11">
        <v>132045.019</v>
      </c>
      <c r="E26" s="12">
        <v>132045.019</v>
      </c>
      <c r="F26" s="31">
        <v>22</v>
      </c>
      <c r="G26" s="8" t="s">
        <v>95</v>
      </c>
      <c r="H26" s="10" t="s">
        <v>60</v>
      </c>
      <c r="I26" s="11">
        <v>522618</v>
      </c>
      <c r="J26" s="7">
        <v>522618</v>
      </c>
      <c r="K26" s="31">
        <v>22</v>
      </c>
      <c r="L26" s="8" t="s">
        <v>121</v>
      </c>
      <c r="M26" s="10" t="s">
        <v>60</v>
      </c>
      <c r="N26" s="11">
        <v>354594</v>
      </c>
      <c r="O26" s="12">
        <v>1668867</v>
      </c>
      <c r="Q26" s="53" t="s">
        <v>121</v>
      </c>
      <c r="R26" s="45">
        <f>D25+I27+N26</f>
        <v>756628.078</v>
      </c>
      <c r="S26" s="45">
        <f aca="true" t="shared" si="5" ref="S22:S40">E25+J27+O26</f>
        <v>2030268.062</v>
      </c>
      <c r="T26" s="45">
        <f t="shared" si="3"/>
        <v>1273639.984</v>
      </c>
      <c r="U26" s="46">
        <f t="shared" si="4"/>
        <v>268.33104943271746</v>
      </c>
    </row>
    <row r="27" spans="1:21" ht="13.5">
      <c r="A27" s="31">
        <v>23</v>
      </c>
      <c r="B27" s="9" t="s">
        <v>18</v>
      </c>
      <c r="C27" s="10" t="s">
        <v>61</v>
      </c>
      <c r="D27" s="11">
        <v>789427.966</v>
      </c>
      <c r="E27" s="12">
        <v>687216.16</v>
      </c>
      <c r="F27" s="31">
        <v>23</v>
      </c>
      <c r="G27" s="8" t="s">
        <v>96</v>
      </c>
      <c r="H27" s="10" t="s">
        <v>61</v>
      </c>
      <c r="I27" s="11">
        <v>257125</v>
      </c>
      <c r="J27" s="7">
        <v>257480</v>
      </c>
      <c r="K27" s="31">
        <v>23</v>
      </c>
      <c r="L27" s="8" t="s">
        <v>122</v>
      </c>
      <c r="M27" s="10" t="s">
        <v>61</v>
      </c>
      <c r="N27" s="11">
        <v>183344</v>
      </c>
      <c r="O27" s="12">
        <v>190631</v>
      </c>
      <c r="Q27" s="53" t="s">
        <v>122</v>
      </c>
      <c r="R27" s="45">
        <f aca="true" t="shared" si="6" ref="R22:R40">D26+I28+N27</f>
        <v>469117.019</v>
      </c>
      <c r="S27" s="45">
        <f t="shared" si="5"/>
        <v>476620.019</v>
      </c>
      <c r="T27" s="45">
        <f t="shared" si="3"/>
        <v>7503</v>
      </c>
      <c r="U27" s="46">
        <f t="shared" si="4"/>
        <v>101.59938772121163</v>
      </c>
    </row>
    <row r="28" spans="1:21" ht="13.5">
      <c r="A28" s="31">
        <v>24</v>
      </c>
      <c r="B28" s="9" t="s">
        <v>19</v>
      </c>
      <c r="C28" s="10" t="s">
        <v>62</v>
      </c>
      <c r="D28" s="11">
        <v>357607.453</v>
      </c>
      <c r="E28" s="12">
        <v>347891.95</v>
      </c>
      <c r="F28" s="31">
        <v>24</v>
      </c>
      <c r="G28" s="8" t="s">
        <v>97</v>
      </c>
      <c r="H28" s="10" t="s">
        <v>62</v>
      </c>
      <c r="I28" s="11">
        <v>153728</v>
      </c>
      <c r="J28" s="7">
        <v>153944</v>
      </c>
      <c r="K28" s="31">
        <v>24</v>
      </c>
      <c r="L28" s="8" t="s">
        <v>98</v>
      </c>
      <c r="M28" s="10" t="s">
        <v>62</v>
      </c>
      <c r="N28" s="11">
        <v>1517212</v>
      </c>
      <c r="O28" s="12">
        <v>1019024</v>
      </c>
      <c r="Q28" s="53" t="s">
        <v>98</v>
      </c>
      <c r="R28" s="45">
        <f t="shared" si="6"/>
        <v>4037273.966</v>
      </c>
      <c r="S28" s="45">
        <f t="shared" si="5"/>
        <v>3531957.16</v>
      </c>
      <c r="T28" s="45">
        <f t="shared" si="3"/>
        <v>-505316.80599999987</v>
      </c>
      <c r="U28" s="46">
        <f t="shared" si="4"/>
        <v>87.48371276619973</v>
      </c>
    </row>
    <row r="29" spans="1:21" ht="13.5">
      <c r="A29" s="31">
        <v>25</v>
      </c>
      <c r="B29" s="9" t="s">
        <v>20</v>
      </c>
      <c r="C29" s="10" t="s">
        <v>63</v>
      </c>
      <c r="D29" s="11">
        <v>645692.512</v>
      </c>
      <c r="E29" s="12">
        <v>643629.862</v>
      </c>
      <c r="F29" s="31">
        <v>25</v>
      </c>
      <c r="G29" s="8" t="s">
        <v>98</v>
      </c>
      <c r="H29" s="10" t="s">
        <v>63</v>
      </c>
      <c r="I29" s="11">
        <v>1730634</v>
      </c>
      <c r="J29" s="7">
        <v>1825717</v>
      </c>
      <c r="K29" s="31">
        <v>25</v>
      </c>
      <c r="L29" s="8" t="s">
        <v>99</v>
      </c>
      <c r="M29" s="10" t="s">
        <v>63</v>
      </c>
      <c r="N29" s="11">
        <v>543693</v>
      </c>
      <c r="O29" s="12">
        <v>502458</v>
      </c>
      <c r="Q29" s="53" t="s">
        <v>99</v>
      </c>
      <c r="R29" s="45">
        <f t="shared" si="6"/>
        <v>1636754.453</v>
      </c>
      <c r="S29" s="45">
        <f t="shared" si="5"/>
        <v>1561944.95</v>
      </c>
      <c r="T29" s="45">
        <f t="shared" si="3"/>
        <v>-74809.50300000003</v>
      </c>
      <c r="U29" s="46">
        <f t="shared" si="4"/>
        <v>95.4293997573746</v>
      </c>
    </row>
    <row r="30" spans="1:21" ht="13.5">
      <c r="A30" s="31">
        <v>26</v>
      </c>
      <c r="B30" s="9" t="s">
        <v>21</v>
      </c>
      <c r="C30" s="10" t="s">
        <v>64</v>
      </c>
      <c r="D30" s="11">
        <v>349893.672</v>
      </c>
      <c r="E30" s="12">
        <v>381387.949</v>
      </c>
      <c r="F30" s="31">
        <v>26</v>
      </c>
      <c r="G30" s="8" t="s">
        <v>99</v>
      </c>
      <c r="H30" s="10" t="s">
        <v>64</v>
      </c>
      <c r="I30" s="11">
        <v>735454</v>
      </c>
      <c r="J30" s="7">
        <v>711595</v>
      </c>
      <c r="K30" s="31">
        <v>26</v>
      </c>
      <c r="L30" s="8" t="s">
        <v>100</v>
      </c>
      <c r="M30" s="10" t="s">
        <v>64</v>
      </c>
      <c r="N30" s="11">
        <v>867709</v>
      </c>
      <c r="O30" s="12">
        <v>867184</v>
      </c>
      <c r="Q30" s="53" t="s">
        <v>100</v>
      </c>
      <c r="R30" s="45">
        <f t="shared" si="6"/>
        <v>2805304.512</v>
      </c>
      <c r="S30" s="45">
        <f t="shared" si="5"/>
        <v>2819341.8619999997</v>
      </c>
      <c r="T30" s="45">
        <f t="shared" si="3"/>
        <v>14037.349999999627</v>
      </c>
      <c r="U30" s="46">
        <f t="shared" si="4"/>
        <v>100.50038596309076</v>
      </c>
    </row>
    <row r="31" spans="1:21" ht="13.5">
      <c r="A31" s="31">
        <v>27</v>
      </c>
      <c r="B31" s="9" t="s">
        <v>35</v>
      </c>
      <c r="C31" s="10" t="s">
        <v>65</v>
      </c>
      <c r="D31" s="11">
        <v>331523.595</v>
      </c>
      <c r="E31" s="12">
        <v>225745.625</v>
      </c>
      <c r="F31" s="31">
        <v>27</v>
      </c>
      <c r="G31" s="8" t="s">
        <v>100</v>
      </c>
      <c r="H31" s="10" t="s">
        <v>65</v>
      </c>
      <c r="I31" s="11">
        <v>1291903</v>
      </c>
      <c r="J31" s="7">
        <v>1308528</v>
      </c>
      <c r="K31" s="31">
        <v>27</v>
      </c>
      <c r="L31" s="8" t="s">
        <v>101</v>
      </c>
      <c r="M31" s="10" t="s">
        <v>65</v>
      </c>
      <c r="N31" s="11">
        <v>743748</v>
      </c>
      <c r="O31" s="12">
        <v>725270</v>
      </c>
      <c r="Q31" s="53" t="s">
        <v>101</v>
      </c>
      <c r="R31" s="45">
        <f t="shared" si="6"/>
        <v>1985878.672</v>
      </c>
      <c r="S31" s="45">
        <f t="shared" si="5"/>
        <v>1981712.949</v>
      </c>
      <c r="T31" s="45">
        <f t="shared" si="3"/>
        <v>-4165.722999999998</v>
      </c>
      <c r="U31" s="46">
        <f t="shared" si="4"/>
        <v>99.79023275395748</v>
      </c>
    </row>
    <row r="32" spans="1:21" ht="13.5">
      <c r="A32" s="31">
        <v>28</v>
      </c>
      <c r="B32" s="9" t="s">
        <v>22</v>
      </c>
      <c r="C32" s="10" t="s">
        <v>66</v>
      </c>
      <c r="D32" s="11">
        <v>400925.002</v>
      </c>
      <c r="E32" s="12">
        <v>400925.002</v>
      </c>
      <c r="F32" s="31">
        <v>28</v>
      </c>
      <c r="G32" s="8" t="s">
        <v>101</v>
      </c>
      <c r="H32" s="10" t="s">
        <v>66</v>
      </c>
      <c r="I32" s="11">
        <v>892237</v>
      </c>
      <c r="J32" s="7">
        <v>875055</v>
      </c>
      <c r="K32" s="31">
        <v>28</v>
      </c>
      <c r="L32" s="8" t="s">
        <v>102</v>
      </c>
      <c r="M32" s="10" t="s">
        <v>66</v>
      </c>
      <c r="N32" s="11">
        <v>636518</v>
      </c>
      <c r="O32" s="12">
        <v>293463</v>
      </c>
      <c r="Q32" s="53" t="s">
        <v>102</v>
      </c>
      <c r="R32" s="45">
        <f t="shared" si="6"/>
        <v>1683394.595</v>
      </c>
      <c r="S32" s="45">
        <f t="shared" si="5"/>
        <v>1125692.625</v>
      </c>
      <c r="T32" s="45">
        <f t="shared" si="3"/>
        <v>-557701.97</v>
      </c>
      <c r="U32" s="46">
        <f t="shared" si="4"/>
        <v>66.87039558897953</v>
      </c>
    </row>
    <row r="33" spans="1:21" ht="13.5">
      <c r="A33" s="31">
        <v>29</v>
      </c>
      <c r="B33" s="9" t="s">
        <v>23</v>
      </c>
      <c r="C33" s="10" t="s">
        <v>67</v>
      </c>
      <c r="D33" s="11">
        <v>381323.954</v>
      </c>
      <c r="E33" s="12">
        <v>376793.557</v>
      </c>
      <c r="F33" s="31">
        <v>29</v>
      </c>
      <c r="G33" s="8" t="s">
        <v>102</v>
      </c>
      <c r="H33" s="10" t="s">
        <v>67</v>
      </c>
      <c r="I33" s="11">
        <v>715353</v>
      </c>
      <c r="J33" s="7">
        <v>606484</v>
      </c>
      <c r="K33" s="31">
        <v>29</v>
      </c>
      <c r="L33" s="8" t="s">
        <v>103</v>
      </c>
      <c r="M33" s="10" t="s">
        <v>67</v>
      </c>
      <c r="N33" s="11">
        <v>612885</v>
      </c>
      <c r="O33" s="12">
        <v>612885</v>
      </c>
      <c r="Q33" s="53" t="s">
        <v>103</v>
      </c>
      <c r="R33" s="45">
        <f t="shared" si="6"/>
        <v>1837768.0019999999</v>
      </c>
      <c r="S33" s="45">
        <f t="shared" si="5"/>
        <v>1837768.0019999999</v>
      </c>
      <c r="T33" s="45">
        <f t="shared" si="3"/>
        <v>0</v>
      </c>
      <c r="U33" s="46">
        <f t="shared" si="4"/>
        <v>100</v>
      </c>
    </row>
    <row r="34" spans="1:21" ht="13.5">
      <c r="A34" s="31">
        <v>30</v>
      </c>
      <c r="B34" s="9" t="s">
        <v>36</v>
      </c>
      <c r="C34" s="10" t="s">
        <v>68</v>
      </c>
      <c r="D34" s="11">
        <v>533187.014</v>
      </c>
      <c r="E34" s="12">
        <v>533187.014</v>
      </c>
      <c r="F34" s="31">
        <v>30</v>
      </c>
      <c r="G34" s="8" t="s">
        <v>103</v>
      </c>
      <c r="H34" s="10" t="s">
        <v>68</v>
      </c>
      <c r="I34" s="11">
        <v>823958</v>
      </c>
      <c r="J34" s="7">
        <v>823958</v>
      </c>
      <c r="K34" s="31">
        <v>30</v>
      </c>
      <c r="L34" s="8" t="s">
        <v>104</v>
      </c>
      <c r="M34" s="10" t="s">
        <v>68</v>
      </c>
      <c r="N34" s="11">
        <v>685710</v>
      </c>
      <c r="O34" s="12">
        <v>652496</v>
      </c>
      <c r="Q34" s="53" t="s">
        <v>104</v>
      </c>
      <c r="R34" s="45">
        <f t="shared" si="6"/>
        <v>1741566.954</v>
      </c>
      <c r="S34" s="45">
        <f t="shared" si="5"/>
        <v>1697835.557</v>
      </c>
      <c r="T34" s="45">
        <f t="shared" si="3"/>
        <v>-43731.39699999988</v>
      </c>
      <c r="U34" s="46">
        <f t="shared" si="4"/>
        <v>97.48896263221127</v>
      </c>
    </row>
    <row r="35" spans="1:21" ht="13.5">
      <c r="A35" s="31">
        <v>31</v>
      </c>
      <c r="B35" s="9" t="s">
        <v>24</v>
      </c>
      <c r="C35" s="10" t="s">
        <v>69</v>
      </c>
      <c r="D35" s="11">
        <v>46533.964</v>
      </c>
      <c r="E35" s="12">
        <v>46533.964</v>
      </c>
      <c r="F35" s="31">
        <v>31</v>
      </c>
      <c r="G35" s="8" t="s">
        <v>104</v>
      </c>
      <c r="H35" s="10" t="s">
        <v>69</v>
      </c>
      <c r="I35" s="11">
        <v>674533</v>
      </c>
      <c r="J35" s="7">
        <v>668546</v>
      </c>
      <c r="K35" s="31">
        <v>31</v>
      </c>
      <c r="L35" s="8" t="s">
        <v>123</v>
      </c>
      <c r="M35" s="10" t="s">
        <v>69</v>
      </c>
      <c r="N35" s="11">
        <v>792051</v>
      </c>
      <c r="O35" s="12">
        <v>790461</v>
      </c>
      <c r="Q35" s="53" t="s">
        <v>123</v>
      </c>
      <c r="R35" s="45">
        <f t="shared" si="6"/>
        <v>2105932.014</v>
      </c>
      <c r="S35" s="45">
        <f t="shared" si="5"/>
        <v>2102974.014</v>
      </c>
      <c r="T35" s="45">
        <f t="shared" si="3"/>
        <v>-2958</v>
      </c>
      <c r="U35" s="46">
        <f t="shared" si="4"/>
        <v>99.85953962519514</v>
      </c>
    </row>
    <row r="36" spans="1:21" ht="13.5">
      <c r="A36" s="31">
        <v>32</v>
      </c>
      <c r="B36" s="9" t="s">
        <v>25</v>
      </c>
      <c r="C36" s="10" t="s">
        <v>70</v>
      </c>
      <c r="D36" s="11">
        <v>507520.047</v>
      </c>
      <c r="E36" s="12">
        <v>447405.454</v>
      </c>
      <c r="F36" s="31">
        <v>32</v>
      </c>
      <c r="G36" s="8" t="s">
        <v>105</v>
      </c>
      <c r="H36" s="10" t="s">
        <v>70</v>
      </c>
      <c r="I36" s="11">
        <v>780694</v>
      </c>
      <c r="J36" s="7">
        <v>779326</v>
      </c>
      <c r="K36" s="31">
        <v>32</v>
      </c>
      <c r="L36" s="8" t="s">
        <v>124</v>
      </c>
      <c r="M36" s="10" t="s">
        <v>70</v>
      </c>
      <c r="N36" s="11">
        <v>69033</v>
      </c>
      <c r="O36" s="12">
        <v>72041</v>
      </c>
      <c r="Q36" s="53" t="s">
        <v>124</v>
      </c>
      <c r="R36" s="45">
        <f t="shared" si="6"/>
        <v>191500.964</v>
      </c>
      <c r="S36" s="45">
        <f t="shared" si="5"/>
        <v>202411.964</v>
      </c>
      <c r="T36" s="45">
        <f t="shared" si="3"/>
        <v>10911</v>
      </c>
      <c r="U36" s="46">
        <f t="shared" si="4"/>
        <v>105.69762144904922</v>
      </c>
    </row>
    <row r="37" spans="1:21" ht="13.5">
      <c r="A37" s="31">
        <v>33</v>
      </c>
      <c r="B37" s="9" t="s">
        <v>26</v>
      </c>
      <c r="C37" s="10" t="s">
        <v>71</v>
      </c>
      <c r="D37" s="11">
        <v>474696.559</v>
      </c>
      <c r="E37" s="12">
        <v>459374.874</v>
      </c>
      <c r="F37" s="31">
        <v>33</v>
      </c>
      <c r="G37" s="8" t="s">
        <v>106</v>
      </c>
      <c r="H37" s="10" t="s">
        <v>71</v>
      </c>
      <c r="I37" s="11">
        <v>75934</v>
      </c>
      <c r="J37" s="7">
        <v>83837</v>
      </c>
      <c r="K37" s="31">
        <v>33</v>
      </c>
      <c r="L37" s="8" t="s">
        <v>125</v>
      </c>
      <c r="M37" s="10" t="s">
        <v>71</v>
      </c>
      <c r="N37" s="11">
        <v>1094735</v>
      </c>
      <c r="O37" s="12">
        <v>559874</v>
      </c>
      <c r="Q37" s="53" t="s">
        <v>125</v>
      </c>
      <c r="R37" s="45">
        <f t="shared" si="6"/>
        <v>2669477.0470000003</v>
      </c>
      <c r="S37" s="45">
        <f t="shared" si="5"/>
        <v>2116379.454</v>
      </c>
      <c r="T37" s="45">
        <f t="shared" si="3"/>
        <v>-553097.5930000003</v>
      </c>
      <c r="U37" s="46">
        <f t="shared" si="4"/>
        <v>79.28067620504248</v>
      </c>
    </row>
    <row r="38" spans="1:21" ht="13.5">
      <c r="A38" s="31">
        <v>34</v>
      </c>
      <c r="B38" s="9" t="s">
        <v>27</v>
      </c>
      <c r="C38" s="10" t="s">
        <v>72</v>
      </c>
      <c r="D38" s="11">
        <v>11755.084</v>
      </c>
      <c r="E38" s="12">
        <v>11755.084</v>
      </c>
      <c r="F38" s="31">
        <v>34</v>
      </c>
      <c r="G38" s="8" t="s">
        <v>107</v>
      </c>
      <c r="H38" s="10" t="s">
        <v>72</v>
      </c>
      <c r="I38" s="11">
        <v>1067222</v>
      </c>
      <c r="J38" s="7">
        <v>1109100</v>
      </c>
      <c r="K38" s="31">
        <v>34</v>
      </c>
      <c r="L38" s="8" t="s">
        <v>126</v>
      </c>
      <c r="M38" s="10" t="s">
        <v>72</v>
      </c>
      <c r="N38" s="11">
        <v>744693</v>
      </c>
      <c r="O38" s="12">
        <v>750657</v>
      </c>
      <c r="Q38" s="53" t="s">
        <v>126</v>
      </c>
      <c r="R38" s="45">
        <f t="shared" si="6"/>
        <v>2207346.559</v>
      </c>
      <c r="S38" s="45">
        <f t="shared" si="5"/>
        <v>2057927.874</v>
      </c>
      <c r="T38" s="45">
        <f t="shared" si="3"/>
        <v>-149418.68499999982</v>
      </c>
      <c r="U38" s="46">
        <f t="shared" si="4"/>
        <v>93.23084613103566</v>
      </c>
    </row>
    <row r="39" spans="1:21" ht="13.5">
      <c r="A39" s="31">
        <v>35</v>
      </c>
      <c r="B39" s="9" t="s">
        <v>28</v>
      </c>
      <c r="C39" s="10" t="s">
        <v>73</v>
      </c>
      <c r="D39" s="11">
        <v>39101.298</v>
      </c>
      <c r="E39" s="12">
        <v>34415.004</v>
      </c>
      <c r="F39" s="31">
        <v>35</v>
      </c>
      <c r="G39" s="8" t="s">
        <v>108</v>
      </c>
      <c r="H39" s="10" t="s">
        <v>73</v>
      </c>
      <c r="I39" s="11">
        <v>987957</v>
      </c>
      <c r="J39" s="7">
        <v>847896</v>
      </c>
      <c r="K39" s="31">
        <v>35</v>
      </c>
      <c r="L39" s="8" t="s">
        <v>109</v>
      </c>
      <c r="M39" s="10" t="s">
        <v>73</v>
      </c>
      <c r="N39" s="11">
        <v>27107</v>
      </c>
      <c r="O39" s="12">
        <v>27107</v>
      </c>
      <c r="Q39" s="53" t="s">
        <v>109</v>
      </c>
      <c r="R39" s="45">
        <f t="shared" si="6"/>
        <v>63591.084</v>
      </c>
      <c r="S39" s="45">
        <f t="shared" si="5"/>
        <v>63591.084</v>
      </c>
      <c r="T39" s="45">
        <f t="shared" si="3"/>
        <v>0</v>
      </c>
      <c r="U39" s="46">
        <f t="shared" si="4"/>
        <v>100</v>
      </c>
    </row>
    <row r="40" spans="1:21" ht="14.25" thickBot="1">
      <c r="A40" s="29"/>
      <c r="B40" s="9"/>
      <c r="C40" s="6"/>
      <c r="D40" s="6"/>
      <c r="E40" s="7"/>
      <c r="F40" s="31">
        <v>36</v>
      </c>
      <c r="G40" s="8" t="s">
        <v>109</v>
      </c>
      <c r="H40" s="10" t="s">
        <v>127</v>
      </c>
      <c r="I40" s="11">
        <v>24729</v>
      </c>
      <c r="J40" s="7">
        <v>24729</v>
      </c>
      <c r="K40" s="31">
        <v>36</v>
      </c>
      <c r="L40" s="8" t="s">
        <v>110</v>
      </c>
      <c r="M40" s="10" t="s">
        <v>127</v>
      </c>
      <c r="N40" s="11">
        <v>99134</v>
      </c>
      <c r="O40" s="12">
        <v>85366</v>
      </c>
      <c r="Q40" s="53" t="s">
        <v>110</v>
      </c>
      <c r="R40" s="45">
        <f t="shared" si="6"/>
        <v>215332.298</v>
      </c>
      <c r="S40" s="45">
        <f t="shared" si="5"/>
        <v>183239.00400000002</v>
      </c>
      <c r="T40" s="45">
        <f t="shared" si="3"/>
        <v>-32093.293999999994</v>
      </c>
      <c r="U40" s="46">
        <f t="shared" si="4"/>
        <v>85.09592183890592</v>
      </c>
    </row>
    <row r="41" spans="1:21" ht="14.25" thickBot="1">
      <c r="A41" s="29"/>
      <c r="B41" s="9"/>
      <c r="C41" s="6"/>
      <c r="D41" s="6"/>
      <c r="E41" s="7"/>
      <c r="F41" s="31">
        <v>37</v>
      </c>
      <c r="G41" s="8" t="s">
        <v>110</v>
      </c>
      <c r="H41" s="10" t="s">
        <v>128</v>
      </c>
      <c r="I41" s="11">
        <v>77097</v>
      </c>
      <c r="J41" s="7">
        <v>63458</v>
      </c>
      <c r="K41" s="5"/>
      <c r="L41" s="8"/>
      <c r="M41" s="6"/>
      <c r="N41" s="6"/>
      <c r="O41" s="7"/>
      <c r="Q41" s="56" t="s">
        <v>154</v>
      </c>
      <c r="R41" s="43">
        <f>SUM(R6:R40)</f>
        <v>39720361.793</v>
      </c>
      <c r="S41" s="43">
        <f>SUM(S6:S40)</f>
        <v>39477046.778</v>
      </c>
      <c r="T41" s="43"/>
      <c r="U41" s="57"/>
    </row>
    <row r="42" spans="1:21" ht="13.5">
      <c r="A42" s="29"/>
      <c r="B42" s="9"/>
      <c r="C42" s="10"/>
      <c r="D42" s="6"/>
      <c r="E42" s="7"/>
      <c r="F42" s="5"/>
      <c r="G42" s="9"/>
      <c r="H42" s="6"/>
      <c r="I42" s="6"/>
      <c r="J42" s="7"/>
      <c r="K42" s="5"/>
      <c r="L42" s="8"/>
      <c r="M42" s="10"/>
      <c r="N42" s="6"/>
      <c r="O42" s="7"/>
      <c r="U42" s="46"/>
    </row>
    <row r="43" spans="1:21" ht="13.5">
      <c r="A43" s="30"/>
      <c r="B43" s="22" t="s">
        <v>29</v>
      </c>
      <c r="C43" s="16"/>
      <c r="D43" s="23">
        <v>8596366.793</v>
      </c>
      <c r="E43" s="24">
        <v>8349402.778</v>
      </c>
      <c r="F43" s="15"/>
      <c r="G43" s="25" t="s">
        <v>111</v>
      </c>
      <c r="H43" s="26"/>
      <c r="I43" s="23">
        <v>16033183</v>
      </c>
      <c r="J43" s="17">
        <v>15535946</v>
      </c>
      <c r="K43" s="27"/>
      <c r="L43" s="28" t="s">
        <v>111</v>
      </c>
      <c r="M43" s="16"/>
      <c r="N43" s="23">
        <v>15090812</v>
      </c>
      <c r="O43" s="24">
        <v>15591698</v>
      </c>
      <c r="U43" s="46"/>
    </row>
    <row r="44" spans="1:21" ht="14.25" thickBot="1">
      <c r="A44" s="39"/>
      <c r="B44" s="9"/>
      <c r="C44" s="6"/>
      <c r="D44" s="11"/>
      <c r="E44" s="11"/>
      <c r="F44" s="6"/>
      <c r="G44" s="40"/>
      <c r="H44" s="10"/>
      <c r="I44" s="11"/>
      <c r="J44" s="6"/>
      <c r="K44" s="13"/>
      <c r="L44" s="8"/>
      <c r="M44" s="6"/>
      <c r="N44" s="11"/>
      <c r="O44" s="11"/>
      <c r="U44" s="46"/>
    </row>
    <row r="45" spans="11:21" ht="14.25" thickBot="1">
      <c r="K45" s="41"/>
      <c r="L45" s="42" t="s">
        <v>147</v>
      </c>
      <c r="M45" s="42"/>
      <c r="N45" s="43">
        <f>D43+I43+N43</f>
        <v>39720361.793</v>
      </c>
      <c r="O45" s="44">
        <f>E43+J43+O43</f>
        <v>39477046.778</v>
      </c>
      <c r="U45" s="46"/>
    </row>
    <row r="46" ht="13.5">
      <c r="B46" t="s">
        <v>145</v>
      </c>
    </row>
    <row r="47" spans="1:5" ht="13.5">
      <c r="A47" t="s">
        <v>146</v>
      </c>
      <c r="B47" t="s">
        <v>138</v>
      </c>
      <c r="E47" s="38" t="s">
        <v>139</v>
      </c>
    </row>
    <row r="48" ht="13.5">
      <c r="F48" t="s">
        <v>137</v>
      </c>
    </row>
    <row r="50" spans="1:5" ht="13.5">
      <c r="A50" t="s">
        <v>146</v>
      </c>
      <c r="B50" t="s">
        <v>140</v>
      </c>
      <c r="E50" s="38" t="s">
        <v>141</v>
      </c>
    </row>
    <row r="51" ht="13.5">
      <c r="F51" t="s">
        <v>142</v>
      </c>
    </row>
    <row r="53" spans="1:5" ht="13.5">
      <c r="A53" t="s">
        <v>146</v>
      </c>
      <c r="B53" t="s">
        <v>143</v>
      </c>
      <c r="E53" s="38" t="s">
        <v>144</v>
      </c>
    </row>
  </sheetData>
  <sheetProtection/>
  <hyperlinks>
    <hyperlink ref="E47" r:id="rId1" display="http://www3.pref.iwate.jp/webdb/view/outside/s14Tokei/bnyaBt.html"/>
    <hyperlink ref="E50" r:id="rId2" display="http://www.pref.miyagi.jp/toukei/toukeidata/bunseki/I-O_H17/h17rennkann.htm"/>
    <hyperlink ref="E53" r:id="rId3" display="http://www.pref.fukushima.jp/toukei/data/02/sangyou/17sangyou/tables/Fukushima_I-O(36).xls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2010-02-17T02:33:47Z</cp:lastPrinted>
  <dcterms:created xsi:type="dcterms:W3CDTF">2010-01-12T06:05:43Z</dcterms:created>
  <dcterms:modified xsi:type="dcterms:W3CDTF">2011-05-23T07:04:06Z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