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4.xml" ContentType="application/vnd.openxmlformats-officedocument.spreadsheetml.worksheet+xml"/>
  <Override PartName="/xl/chartsheets/sheet5.xml" ContentType="application/vnd.openxmlformats-officedocument.spreadsheetml.chartsheet+xml"/>
  <Override PartName="/xl/worksheets/sheet5.xml" ContentType="application/vnd.openxmlformats-officedocument.spreadsheetml.work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drawings/drawing13.xml" ContentType="application/vnd.openxmlformats-officedocument.drawing+xml"/>
  <Override PartName="/xl/charts/chart5.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9.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8315" windowHeight="11880"/>
  </bookViews>
  <sheets>
    <sheet name="PIO-NETの操作" sheetId="67" r:id="rId1"/>
    <sheet name="素データ" sheetId="68" r:id="rId2"/>
    <sheet name="人口" sheetId="69" r:id="rId3"/>
    <sheet name="30歳未満比率プロット" sheetId="73" r:id="rId4"/>
    <sheet name="件数プロット" sheetId="74" r:id="rId5"/>
    <sheet name="3-Dバブルグラフ" sheetId="75" r:id="rId6"/>
    <sheet name="3-D棒グラフ" sheetId="76" r:id="rId7"/>
    <sheet name="データ加工" sheetId="36" r:id="rId8"/>
    <sheet name="検定統計量Z値のグラフ" sheetId="72" r:id="rId9"/>
    <sheet name="データ検定" sheetId="70" r:id="rId10"/>
    <sheet name="年齢別人口調整件数プロット" sheetId="62" r:id="rId11"/>
    <sheet name="年齢別人口調整件数レーダー" sheetId="66" r:id="rId12"/>
    <sheet name="年齢別人口調整全年齢比プロット" sheetId="61" r:id="rId13"/>
    <sheet name="年齢別人口調整全年齢比レーダー" sheetId="63" r:id="rId14"/>
    <sheet name="データ選択" sheetId="54" r:id="rId15"/>
    <sheet name="プログラム" sheetId="59" r:id="rId16"/>
    <sheet name="スカイライン図" sheetId="57" r:id="rId17"/>
    <sheet name="扇形バブル散布図" sheetId="58" r:id="rId18"/>
  </sheets>
  <calcPr calcId="145621"/>
</workbook>
</file>

<file path=xl/calcChain.xml><?xml version="1.0" encoding="utf-8"?>
<calcChain xmlns="http://schemas.openxmlformats.org/spreadsheetml/2006/main">
  <c r="R129" i="70" l="1"/>
  <c r="B49" i="57" l="1"/>
  <c r="D4" i="54"/>
  <c r="E4" i="54"/>
  <c r="F4" i="54"/>
  <c r="G4" i="54"/>
  <c r="H4" i="54"/>
  <c r="I4" i="54"/>
  <c r="J4" i="54"/>
  <c r="K4" i="54"/>
  <c r="L4" i="54"/>
  <c r="M4" i="54"/>
  <c r="C5" i="54"/>
  <c r="C4" i="54"/>
  <c r="C3" i="54"/>
  <c r="B3" i="54"/>
  <c r="M50" i="58" l="1"/>
  <c r="L50" i="58"/>
  <c r="K50" i="58"/>
  <c r="J50" i="58"/>
  <c r="I50" i="58"/>
  <c r="H50" i="58"/>
  <c r="G50" i="58"/>
  <c r="F50" i="58"/>
  <c r="E50" i="58"/>
  <c r="D50" i="58"/>
  <c r="C50" i="58"/>
  <c r="B49" i="58"/>
  <c r="D50" i="57"/>
  <c r="E50" i="57"/>
  <c r="F50" i="57"/>
  <c r="G50" i="57"/>
  <c r="H50" i="57"/>
  <c r="I50" i="57"/>
  <c r="J50" i="57"/>
  <c r="K50" i="57"/>
  <c r="L50" i="57"/>
  <c r="M50" i="57"/>
  <c r="C50" i="57"/>
  <c r="D60" i="70" l="1"/>
  <c r="E60" i="70"/>
  <c r="F60" i="70"/>
  <c r="G60" i="70"/>
  <c r="H60" i="70"/>
  <c r="I60" i="70"/>
  <c r="J60" i="70"/>
  <c r="K60" i="70"/>
  <c r="C60" i="70"/>
  <c r="B60" i="54"/>
  <c r="C60" i="54"/>
  <c r="D60" i="54"/>
  <c r="E60" i="54"/>
  <c r="F60" i="54"/>
  <c r="G60" i="54"/>
  <c r="H60" i="54"/>
  <c r="I60" i="54"/>
  <c r="J60" i="54"/>
  <c r="K60" i="54"/>
  <c r="C2" i="36"/>
  <c r="C48" i="57" l="1"/>
  <c r="L1" i="58"/>
  <c r="L1" i="57"/>
  <c r="C48" i="58"/>
  <c r="B55" i="70"/>
  <c r="B54" i="70"/>
  <c r="B51" i="70"/>
  <c r="B52" i="70"/>
  <c r="B53" i="70"/>
  <c r="B6" i="70"/>
  <c r="B7" i="70"/>
  <c r="B8" i="70"/>
  <c r="B9" i="70"/>
  <c r="B10" i="70"/>
  <c r="B11" i="70"/>
  <c r="B12" i="70"/>
  <c r="B13" i="70"/>
  <c r="B14" i="70"/>
  <c r="B15" i="70"/>
  <c r="B16" i="70"/>
  <c r="B17" i="70"/>
  <c r="B18" i="70"/>
  <c r="B19" i="70"/>
  <c r="B20" i="70"/>
  <c r="B21" i="70"/>
  <c r="B22" i="70"/>
  <c r="B23" i="70"/>
  <c r="B24" i="70"/>
  <c r="B25" i="70"/>
  <c r="B26" i="70"/>
  <c r="B27" i="70"/>
  <c r="B28" i="70"/>
  <c r="B29" i="70"/>
  <c r="B30" i="70"/>
  <c r="B31" i="70"/>
  <c r="B32" i="70"/>
  <c r="B33" i="70"/>
  <c r="B34" i="70"/>
  <c r="B35" i="70"/>
  <c r="B36" i="70"/>
  <c r="B37" i="70"/>
  <c r="B38" i="70"/>
  <c r="B39" i="70"/>
  <c r="B40" i="70"/>
  <c r="B41" i="70"/>
  <c r="B42" i="70"/>
  <c r="B43" i="70"/>
  <c r="B44" i="70"/>
  <c r="B45" i="70"/>
  <c r="B46" i="70"/>
  <c r="B47" i="70"/>
  <c r="B48" i="70"/>
  <c r="B49" i="70"/>
  <c r="B50" i="70"/>
  <c r="B5" i="70"/>
  <c r="G1" i="70" l="1"/>
  <c r="C1" i="70"/>
  <c r="G2" i="70"/>
  <c r="C2" i="70"/>
  <c r="A2" i="70"/>
  <c r="C6" i="70" l="1"/>
  <c r="D6" i="70"/>
  <c r="E6" i="70"/>
  <c r="F6" i="70"/>
  <c r="G6" i="70"/>
  <c r="H6" i="70"/>
  <c r="H66" i="70" s="1"/>
  <c r="I6" i="70"/>
  <c r="J6" i="70"/>
  <c r="K6" i="70"/>
  <c r="C7" i="70"/>
  <c r="D7" i="70"/>
  <c r="E7" i="70"/>
  <c r="F7" i="70"/>
  <c r="G7" i="70"/>
  <c r="H7" i="70"/>
  <c r="I7" i="70"/>
  <c r="J7" i="70"/>
  <c r="K7" i="70"/>
  <c r="C8" i="70"/>
  <c r="D8" i="70"/>
  <c r="E8" i="70"/>
  <c r="F8" i="70"/>
  <c r="G8" i="70"/>
  <c r="H8" i="70"/>
  <c r="I8" i="70"/>
  <c r="J8" i="70"/>
  <c r="K8" i="70"/>
  <c r="C9" i="70"/>
  <c r="D9" i="70"/>
  <c r="E9" i="70"/>
  <c r="F9" i="70"/>
  <c r="G9" i="70"/>
  <c r="H9" i="70"/>
  <c r="I9" i="70"/>
  <c r="J9" i="70"/>
  <c r="K9" i="70"/>
  <c r="C10" i="70"/>
  <c r="D10" i="70"/>
  <c r="E10" i="70"/>
  <c r="F10" i="70"/>
  <c r="G10" i="70"/>
  <c r="H10" i="70"/>
  <c r="I10" i="70"/>
  <c r="J10" i="70"/>
  <c r="K10" i="70"/>
  <c r="C11" i="70"/>
  <c r="D11" i="70"/>
  <c r="E11" i="70"/>
  <c r="F11" i="70"/>
  <c r="G11" i="70"/>
  <c r="G71" i="70" s="1"/>
  <c r="H11" i="70"/>
  <c r="I11" i="70"/>
  <c r="J11" i="70"/>
  <c r="K11" i="70"/>
  <c r="C12" i="70"/>
  <c r="D12" i="70"/>
  <c r="E12" i="70"/>
  <c r="F12" i="70"/>
  <c r="G12" i="70"/>
  <c r="H12" i="70"/>
  <c r="I12" i="70"/>
  <c r="J12" i="70"/>
  <c r="K12" i="70"/>
  <c r="C13" i="70"/>
  <c r="D13" i="70"/>
  <c r="E13" i="70"/>
  <c r="F13" i="70"/>
  <c r="G13" i="70"/>
  <c r="H13" i="70"/>
  <c r="I13" i="70"/>
  <c r="J13" i="70"/>
  <c r="K13" i="70"/>
  <c r="C14" i="70"/>
  <c r="D14" i="70"/>
  <c r="E14" i="70"/>
  <c r="F14" i="70"/>
  <c r="G14" i="70"/>
  <c r="G74" i="70" s="1"/>
  <c r="H14" i="70"/>
  <c r="I14" i="70"/>
  <c r="J14" i="70"/>
  <c r="K14" i="70"/>
  <c r="C15" i="70"/>
  <c r="D15" i="70"/>
  <c r="E15" i="70"/>
  <c r="F15" i="70"/>
  <c r="G15" i="70"/>
  <c r="H15" i="70"/>
  <c r="I15" i="70"/>
  <c r="J15" i="70"/>
  <c r="K15" i="70"/>
  <c r="C16" i="70"/>
  <c r="C76" i="70" s="1"/>
  <c r="D16" i="70"/>
  <c r="E16" i="70"/>
  <c r="F16" i="70"/>
  <c r="G16" i="70"/>
  <c r="G76" i="70" s="1"/>
  <c r="H16" i="70"/>
  <c r="I16" i="70"/>
  <c r="J16" i="70"/>
  <c r="K16" i="70"/>
  <c r="C17" i="70"/>
  <c r="D17" i="70"/>
  <c r="E17" i="70"/>
  <c r="F17" i="70"/>
  <c r="G17" i="70"/>
  <c r="H17" i="70"/>
  <c r="I17" i="70"/>
  <c r="J17" i="70"/>
  <c r="K17" i="70"/>
  <c r="C18" i="70"/>
  <c r="D18" i="70"/>
  <c r="E18" i="70"/>
  <c r="F18" i="70"/>
  <c r="G18" i="70"/>
  <c r="G78" i="70" s="1"/>
  <c r="H18" i="70"/>
  <c r="I18" i="70"/>
  <c r="J18" i="70"/>
  <c r="K18" i="70"/>
  <c r="C19" i="70"/>
  <c r="D19" i="70"/>
  <c r="E19" i="70"/>
  <c r="F19" i="70"/>
  <c r="G19" i="70"/>
  <c r="H19" i="70"/>
  <c r="I19" i="70"/>
  <c r="J19" i="70"/>
  <c r="K19" i="70"/>
  <c r="C20" i="70"/>
  <c r="C80" i="70" s="1"/>
  <c r="D20" i="70"/>
  <c r="E20" i="70"/>
  <c r="F20" i="70"/>
  <c r="G20" i="70"/>
  <c r="H20" i="70"/>
  <c r="I20" i="70"/>
  <c r="J20" i="70"/>
  <c r="K20" i="70"/>
  <c r="C21" i="70"/>
  <c r="D21" i="70"/>
  <c r="E21" i="70"/>
  <c r="E81" i="70" s="1"/>
  <c r="F21" i="70"/>
  <c r="G21" i="70"/>
  <c r="H21" i="70"/>
  <c r="I21" i="70"/>
  <c r="J21" i="70"/>
  <c r="K21" i="70"/>
  <c r="C22" i="70"/>
  <c r="D22" i="70"/>
  <c r="E22" i="70"/>
  <c r="F22" i="70"/>
  <c r="G22" i="70"/>
  <c r="G82" i="70" s="1"/>
  <c r="H22" i="70"/>
  <c r="I22" i="70"/>
  <c r="J22" i="70"/>
  <c r="K22" i="70"/>
  <c r="C23" i="70"/>
  <c r="D23" i="70"/>
  <c r="E23" i="70"/>
  <c r="F23" i="70"/>
  <c r="G23" i="70"/>
  <c r="H23" i="70"/>
  <c r="I23" i="70"/>
  <c r="J23" i="70"/>
  <c r="K23" i="70"/>
  <c r="C24" i="70"/>
  <c r="D24" i="70"/>
  <c r="E24" i="70"/>
  <c r="F24" i="70"/>
  <c r="G24" i="70"/>
  <c r="H24" i="70"/>
  <c r="I24" i="70"/>
  <c r="J24" i="70"/>
  <c r="K24" i="70"/>
  <c r="C25" i="70"/>
  <c r="D25" i="70"/>
  <c r="E25" i="70"/>
  <c r="F25" i="70"/>
  <c r="G25" i="70"/>
  <c r="H25" i="70"/>
  <c r="I25" i="70"/>
  <c r="J25" i="70"/>
  <c r="K25" i="70"/>
  <c r="C26" i="70"/>
  <c r="D26" i="70"/>
  <c r="E26" i="70"/>
  <c r="F26" i="70"/>
  <c r="G26" i="70"/>
  <c r="G86" i="70" s="1"/>
  <c r="H26" i="70"/>
  <c r="I26" i="70"/>
  <c r="J26" i="70"/>
  <c r="K26" i="70"/>
  <c r="C27" i="70"/>
  <c r="D27" i="70"/>
  <c r="E27" i="70"/>
  <c r="F27" i="70"/>
  <c r="G27" i="70"/>
  <c r="H27" i="70"/>
  <c r="I27" i="70"/>
  <c r="J27" i="70"/>
  <c r="K27" i="70"/>
  <c r="C28" i="70"/>
  <c r="D28" i="70"/>
  <c r="E28" i="70"/>
  <c r="F28" i="70"/>
  <c r="G28" i="70"/>
  <c r="H28" i="70"/>
  <c r="I28" i="70"/>
  <c r="J28" i="70"/>
  <c r="K28" i="70"/>
  <c r="C29" i="70"/>
  <c r="D29" i="70"/>
  <c r="E29" i="70"/>
  <c r="F29" i="70"/>
  <c r="G29" i="70"/>
  <c r="H29" i="70"/>
  <c r="I29" i="70"/>
  <c r="J29" i="70"/>
  <c r="K29" i="70"/>
  <c r="C30" i="70"/>
  <c r="D30" i="70"/>
  <c r="E30" i="70"/>
  <c r="F30" i="70"/>
  <c r="F90" i="70" s="1"/>
  <c r="G30" i="70"/>
  <c r="G90" i="70" s="1"/>
  <c r="H30" i="70"/>
  <c r="I30" i="70"/>
  <c r="J30" i="70"/>
  <c r="K30" i="70"/>
  <c r="C31" i="70"/>
  <c r="D31" i="70"/>
  <c r="E31" i="70"/>
  <c r="F31" i="70"/>
  <c r="G31" i="70"/>
  <c r="H31" i="70"/>
  <c r="I31" i="70"/>
  <c r="J31" i="70"/>
  <c r="K31" i="70"/>
  <c r="C32" i="70"/>
  <c r="D32" i="70"/>
  <c r="E32" i="70"/>
  <c r="F32" i="70"/>
  <c r="G32" i="70"/>
  <c r="H32" i="70"/>
  <c r="I32" i="70"/>
  <c r="J32" i="70"/>
  <c r="K32" i="70"/>
  <c r="C33" i="70"/>
  <c r="D33" i="70"/>
  <c r="E33" i="70"/>
  <c r="F33" i="70"/>
  <c r="G33" i="70"/>
  <c r="H33" i="70"/>
  <c r="I33" i="70"/>
  <c r="J33" i="70"/>
  <c r="K33" i="70"/>
  <c r="C34" i="70"/>
  <c r="D34" i="70"/>
  <c r="E34" i="70"/>
  <c r="F34" i="70"/>
  <c r="G34" i="70"/>
  <c r="G94" i="70" s="1"/>
  <c r="H34" i="70"/>
  <c r="I34" i="70"/>
  <c r="J34" i="70"/>
  <c r="K34" i="70"/>
  <c r="C35" i="70"/>
  <c r="D35" i="70"/>
  <c r="E35" i="70"/>
  <c r="F35" i="70"/>
  <c r="G35" i="70"/>
  <c r="H35" i="70"/>
  <c r="I35" i="70"/>
  <c r="I95" i="70" s="1"/>
  <c r="J35" i="70"/>
  <c r="K35" i="70"/>
  <c r="C36" i="70"/>
  <c r="D36" i="70"/>
  <c r="E36" i="70"/>
  <c r="F36" i="70"/>
  <c r="G36" i="70"/>
  <c r="H36" i="70"/>
  <c r="I36" i="70"/>
  <c r="J36" i="70"/>
  <c r="K36" i="70"/>
  <c r="K96" i="70" s="1"/>
  <c r="K164" i="70" s="1"/>
  <c r="C37" i="70"/>
  <c r="D37" i="70"/>
  <c r="E37" i="70"/>
  <c r="F37" i="70"/>
  <c r="G37" i="70"/>
  <c r="H37" i="70"/>
  <c r="I37" i="70"/>
  <c r="J37" i="70"/>
  <c r="K37" i="70"/>
  <c r="C38" i="70"/>
  <c r="D38" i="70"/>
  <c r="E38" i="70"/>
  <c r="F38" i="70"/>
  <c r="G38" i="70"/>
  <c r="G98" i="70" s="1"/>
  <c r="H38" i="70"/>
  <c r="I38" i="70"/>
  <c r="J38" i="70"/>
  <c r="K38" i="70"/>
  <c r="C39" i="70"/>
  <c r="D39" i="70"/>
  <c r="E39" i="70"/>
  <c r="F39" i="70"/>
  <c r="G39" i="70"/>
  <c r="H39" i="70"/>
  <c r="I39" i="70"/>
  <c r="J39" i="70"/>
  <c r="K39" i="70"/>
  <c r="C40" i="70"/>
  <c r="D40" i="70"/>
  <c r="E40" i="70"/>
  <c r="F40" i="70"/>
  <c r="G40" i="70"/>
  <c r="H40" i="70"/>
  <c r="I40" i="70"/>
  <c r="J40" i="70"/>
  <c r="K40" i="70"/>
  <c r="C41" i="70"/>
  <c r="D41" i="70"/>
  <c r="E41" i="70"/>
  <c r="F41" i="70"/>
  <c r="G41" i="70"/>
  <c r="H41" i="70"/>
  <c r="I41" i="70"/>
  <c r="J41" i="70"/>
  <c r="K41" i="70"/>
  <c r="C42" i="70"/>
  <c r="D42" i="70"/>
  <c r="E42" i="70"/>
  <c r="F42" i="70"/>
  <c r="G42" i="70"/>
  <c r="G102" i="70" s="1"/>
  <c r="H42" i="70"/>
  <c r="I42" i="70"/>
  <c r="J42" i="70"/>
  <c r="K42" i="70"/>
  <c r="C43" i="70"/>
  <c r="D43" i="70"/>
  <c r="E43" i="70"/>
  <c r="F43" i="70"/>
  <c r="G43" i="70"/>
  <c r="H43" i="70"/>
  <c r="I43" i="70"/>
  <c r="J43" i="70"/>
  <c r="K43" i="70"/>
  <c r="C44" i="70"/>
  <c r="C104" i="70" s="1"/>
  <c r="D44" i="70"/>
  <c r="E44" i="70"/>
  <c r="F44" i="70"/>
  <c r="G44" i="70"/>
  <c r="H44" i="70"/>
  <c r="I44" i="70"/>
  <c r="J44" i="70"/>
  <c r="K44" i="70"/>
  <c r="C45" i="70"/>
  <c r="D45" i="70"/>
  <c r="E45" i="70"/>
  <c r="F45" i="70"/>
  <c r="G45" i="70"/>
  <c r="G105" i="70" s="1"/>
  <c r="H45" i="70"/>
  <c r="I45" i="70"/>
  <c r="J45" i="70"/>
  <c r="K45" i="70"/>
  <c r="C46" i="70"/>
  <c r="D46" i="70"/>
  <c r="E46" i="70"/>
  <c r="F46" i="70"/>
  <c r="G46" i="70"/>
  <c r="G106" i="70" s="1"/>
  <c r="H46" i="70"/>
  <c r="I46" i="70"/>
  <c r="J46" i="70"/>
  <c r="K46" i="70"/>
  <c r="C47" i="70"/>
  <c r="D47" i="70"/>
  <c r="E47" i="70"/>
  <c r="F47" i="70"/>
  <c r="G47" i="70"/>
  <c r="G107" i="70" s="1"/>
  <c r="H47" i="70"/>
  <c r="I47" i="70"/>
  <c r="J47" i="70"/>
  <c r="K47" i="70"/>
  <c r="C48" i="70"/>
  <c r="D48" i="70"/>
  <c r="E48" i="70"/>
  <c r="F48" i="70"/>
  <c r="G48" i="70"/>
  <c r="H48" i="70"/>
  <c r="I48" i="70"/>
  <c r="J48" i="70"/>
  <c r="K48" i="70"/>
  <c r="C49" i="70"/>
  <c r="D49" i="70"/>
  <c r="E49" i="70"/>
  <c r="F49" i="70"/>
  <c r="G49" i="70"/>
  <c r="H49" i="70"/>
  <c r="I49" i="70"/>
  <c r="J49" i="70"/>
  <c r="K49" i="70"/>
  <c r="C50" i="70"/>
  <c r="D50" i="70"/>
  <c r="E50" i="70"/>
  <c r="F50" i="70"/>
  <c r="G50" i="70"/>
  <c r="G110" i="70" s="1"/>
  <c r="H50" i="70"/>
  <c r="I50" i="70"/>
  <c r="J50" i="70"/>
  <c r="K50" i="70"/>
  <c r="C51" i="70"/>
  <c r="D51" i="70"/>
  <c r="E51" i="70"/>
  <c r="F51" i="70"/>
  <c r="G51" i="70"/>
  <c r="H51" i="70"/>
  <c r="I51" i="70"/>
  <c r="J51" i="70"/>
  <c r="K51" i="70"/>
  <c r="C52" i="70"/>
  <c r="D52" i="70"/>
  <c r="E52" i="70"/>
  <c r="F52" i="70"/>
  <c r="G52" i="70"/>
  <c r="H52" i="70"/>
  <c r="I52" i="70"/>
  <c r="J52" i="70"/>
  <c r="K52" i="70"/>
  <c r="C53" i="70"/>
  <c r="D53" i="70"/>
  <c r="E53" i="70"/>
  <c r="F53" i="70"/>
  <c r="G53" i="70"/>
  <c r="H53" i="70"/>
  <c r="I53" i="70"/>
  <c r="J53" i="70"/>
  <c r="K53" i="70"/>
  <c r="C54" i="70"/>
  <c r="D54" i="70"/>
  <c r="E54" i="70"/>
  <c r="F54" i="70"/>
  <c r="G54" i="70"/>
  <c r="G114" i="70" s="1"/>
  <c r="H54" i="70"/>
  <c r="I54" i="70"/>
  <c r="J54" i="70"/>
  <c r="K54" i="70"/>
  <c r="C55" i="70"/>
  <c r="D55" i="70"/>
  <c r="E55" i="70"/>
  <c r="F55" i="70"/>
  <c r="G55" i="70"/>
  <c r="H55" i="70"/>
  <c r="I55" i="70"/>
  <c r="J55" i="70"/>
  <c r="K55" i="70"/>
  <c r="K115" i="70" s="1"/>
  <c r="K183" i="70" s="1"/>
  <c r="D5" i="70"/>
  <c r="E5" i="70"/>
  <c r="F5" i="70"/>
  <c r="G5" i="70"/>
  <c r="H5" i="70"/>
  <c r="I5" i="70"/>
  <c r="J5" i="70"/>
  <c r="K5" i="70"/>
  <c r="C5" i="70"/>
  <c r="T129" i="70"/>
  <c r="S129" i="70"/>
  <c r="Q129" i="70"/>
  <c r="B113" i="70"/>
  <c r="M178" i="70"/>
  <c r="M170" i="70"/>
  <c r="M162" i="70"/>
  <c r="G92" i="70"/>
  <c r="M91" i="70"/>
  <c r="M154" i="70"/>
  <c r="M149" i="70"/>
  <c r="M78" i="70"/>
  <c r="M145" i="70"/>
  <c r="B76" i="70"/>
  <c r="M143" i="70"/>
  <c r="B74" i="70"/>
  <c r="M141" i="70"/>
  <c r="B72" i="70"/>
  <c r="M70" i="70"/>
  <c r="M137" i="70"/>
  <c r="B68" i="70"/>
  <c r="M133" i="70"/>
  <c r="D113" i="70" l="1"/>
  <c r="D105" i="70"/>
  <c r="D101" i="70"/>
  <c r="D85" i="70"/>
  <c r="D77" i="70"/>
  <c r="H73" i="70"/>
  <c r="D73" i="70"/>
  <c r="H69" i="70"/>
  <c r="D69" i="70"/>
  <c r="E71" i="70"/>
  <c r="E67" i="70"/>
  <c r="I65" i="70"/>
  <c r="E65" i="70"/>
  <c r="H74" i="70"/>
  <c r="D94" i="70"/>
  <c r="F89" i="70"/>
  <c r="C100" i="70"/>
  <c r="I91" i="70"/>
  <c r="E102" i="70"/>
  <c r="K70" i="70"/>
  <c r="K138" i="70" s="1"/>
  <c r="E86" i="70"/>
  <c r="I78" i="70"/>
  <c r="C70" i="70"/>
  <c r="H65" i="70"/>
  <c r="C68" i="70"/>
  <c r="J164" i="70"/>
  <c r="H109" i="70"/>
  <c r="D112" i="70"/>
  <c r="H104" i="70"/>
  <c r="D96" i="70"/>
  <c r="D164" i="70" s="1"/>
  <c r="C95" i="70"/>
  <c r="H88" i="70"/>
  <c r="C83" i="70"/>
  <c r="H80" i="70"/>
  <c r="H72" i="70"/>
  <c r="D68" i="70"/>
  <c r="H81" i="70"/>
  <c r="D89" i="70"/>
  <c r="D93" i="70"/>
  <c r="C108" i="70"/>
  <c r="F68" i="70"/>
  <c r="E70" i="70"/>
  <c r="E79" i="70"/>
  <c r="F91" i="70"/>
  <c r="F79" i="70"/>
  <c r="F67" i="70"/>
  <c r="F99" i="70"/>
  <c r="J138" i="70"/>
  <c r="F104" i="70"/>
  <c r="F92" i="70"/>
  <c r="F80" i="70"/>
  <c r="I94" i="70"/>
  <c r="I114" i="70"/>
  <c r="I83" i="70"/>
  <c r="I87" i="70"/>
  <c r="I77" i="70"/>
  <c r="I106" i="70"/>
  <c r="E114" i="70"/>
  <c r="E107" i="70"/>
  <c r="E90" i="70"/>
  <c r="E95" i="70"/>
  <c r="E115" i="70"/>
  <c r="E183" i="70" s="1"/>
  <c r="E94" i="70"/>
  <c r="P60" i="70"/>
  <c r="P74" i="70" s="1"/>
  <c r="I98" i="70"/>
  <c r="I86" i="70"/>
  <c r="H97" i="70"/>
  <c r="D104" i="70"/>
  <c r="C112" i="70"/>
  <c r="C65" i="70"/>
  <c r="H115" i="70"/>
  <c r="H183" i="70" s="1"/>
  <c r="D115" i="70"/>
  <c r="D183" i="70" s="1"/>
  <c r="E112" i="70"/>
  <c r="H111" i="70"/>
  <c r="D111" i="70"/>
  <c r="I108" i="70"/>
  <c r="E108" i="70"/>
  <c r="H107" i="70"/>
  <c r="D107" i="70"/>
  <c r="E104" i="70"/>
  <c r="H103" i="70"/>
  <c r="D103" i="70"/>
  <c r="I100" i="70"/>
  <c r="E100" i="70"/>
  <c r="H99" i="70"/>
  <c r="D99" i="70"/>
  <c r="I96" i="70"/>
  <c r="I164" i="70" s="1"/>
  <c r="E96" i="70"/>
  <c r="E164" i="70" s="1"/>
  <c r="H95" i="70"/>
  <c r="D95" i="70"/>
  <c r="I92" i="70"/>
  <c r="E92" i="70"/>
  <c r="D91" i="70"/>
  <c r="I88" i="70"/>
  <c r="E88" i="70"/>
  <c r="H87" i="70"/>
  <c r="D87" i="70"/>
  <c r="C86" i="70"/>
  <c r="I84" i="70"/>
  <c r="E84" i="70"/>
  <c r="D83" i="70"/>
  <c r="I80" i="70"/>
  <c r="E80" i="70"/>
  <c r="I76" i="70"/>
  <c r="E76" i="70"/>
  <c r="H75" i="70"/>
  <c r="D75" i="70"/>
  <c r="I72" i="70"/>
  <c r="E72" i="70"/>
  <c r="I68" i="70"/>
  <c r="E68" i="70"/>
  <c r="D67" i="70"/>
  <c r="E106" i="70"/>
  <c r="I82" i="70"/>
  <c r="E78" i="70"/>
  <c r="I74" i="70"/>
  <c r="E74" i="70"/>
  <c r="I66" i="70"/>
  <c r="H114" i="70"/>
  <c r="D114" i="70"/>
  <c r="I111" i="70"/>
  <c r="E111" i="70"/>
  <c r="H106" i="70"/>
  <c r="I103" i="70"/>
  <c r="D102" i="70"/>
  <c r="I99" i="70"/>
  <c r="E99" i="70"/>
  <c r="D98" i="70"/>
  <c r="C97" i="70"/>
  <c r="D90" i="70"/>
  <c r="C89" i="70"/>
  <c r="E87" i="70"/>
  <c r="H86" i="70"/>
  <c r="E83" i="70"/>
  <c r="H82" i="70"/>
  <c r="I79" i="70"/>
  <c r="H78" i="70"/>
  <c r="D78" i="70"/>
  <c r="I75" i="70"/>
  <c r="E75" i="70"/>
  <c r="D74" i="70"/>
  <c r="I71" i="70"/>
  <c r="D70" i="70"/>
  <c r="C69" i="70"/>
  <c r="I67" i="70"/>
  <c r="D66" i="70"/>
  <c r="C92" i="70"/>
  <c r="G112" i="70"/>
  <c r="K107" i="70"/>
  <c r="K175" i="70" s="1"/>
  <c r="K83" i="70"/>
  <c r="K151" i="70" s="1"/>
  <c r="K67" i="70"/>
  <c r="K135" i="70" s="1"/>
  <c r="K78" i="70"/>
  <c r="K146" i="70" s="1"/>
  <c r="K91" i="70"/>
  <c r="O60" i="70"/>
  <c r="O71" i="70" s="1"/>
  <c r="K75" i="70"/>
  <c r="K143" i="70" s="1"/>
  <c r="K99" i="70"/>
  <c r="K167" i="70" s="1"/>
  <c r="G66" i="70"/>
  <c r="G69" i="70"/>
  <c r="G73" i="70"/>
  <c r="G68" i="70"/>
  <c r="G70" i="70"/>
  <c r="G77" i="70"/>
  <c r="G79" i="70"/>
  <c r="G84" i="70"/>
  <c r="G96" i="70"/>
  <c r="G164" i="70" s="1"/>
  <c r="G104" i="70"/>
  <c r="G88" i="70"/>
  <c r="G97" i="70"/>
  <c r="R60" i="70"/>
  <c r="R93" i="70" s="1"/>
  <c r="G113" i="70"/>
  <c r="G108" i="70"/>
  <c r="G101" i="70"/>
  <c r="G93" i="70"/>
  <c r="G89" i="70"/>
  <c r="G72" i="70"/>
  <c r="G80" i="70"/>
  <c r="G109" i="70"/>
  <c r="G81" i="70"/>
  <c r="G85" i="70"/>
  <c r="G99" i="70"/>
  <c r="G100" i="70"/>
  <c r="G65" i="70"/>
  <c r="S60" i="70"/>
  <c r="S65" i="70" s="1"/>
  <c r="H113" i="70"/>
  <c r="H110" i="70"/>
  <c r="H102" i="70"/>
  <c r="H101" i="70"/>
  <c r="H93" i="70"/>
  <c r="H90" i="70"/>
  <c r="H89" i="70"/>
  <c r="H91" i="70"/>
  <c r="H70" i="70"/>
  <c r="H105" i="70"/>
  <c r="H98" i="70"/>
  <c r="H94" i="70"/>
  <c r="H85" i="70"/>
  <c r="H84" i="70"/>
  <c r="H77" i="70"/>
  <c r="D82" i="70"/>
  <c r="D109" i="70"/>
  <c r="D106" i="70"/>
  <c r="D86" i="70"/>
  <c r="D71" i="70"/>
  <c r="D110" i="70"/>
  <c r="D97" i="70"/>
  <c r="D88" i="70"/>
  <c r="D81" i="70"/>
  <c r="D80" i="70"/>
  <c r="G115" i="70"/>
  <c r="G183" i="70" s="1"/>
  <c r="H112" i="70"/>
  <c r="G111" i="70"/>
  <c r="H108" i="70"/>
  <c r="D108" i="70"/>
  <c r="G103" i="70"/>
  <c r="H100" i="70"/>
  <c r="D100" i="70"/>
  <c r="H96" i="70"/>
  <c r="H164" i="70" s="1"/>
  <c r="G95" i="70"/>
  <c r="H92" i="70"/>
  <c r="D92" i="70"/>
  <c r="G91" i="70"/>
  <c r="G87" i="70"/>
  <c r="D84" i="70"/>
  <c r="G83" i="70"/>
  <c r="H76" i="70"/>
  <c r="D76" i="70"/>
  <c r="G75" i="70"/>
  <c r="D72" i="70"/>
  <c r="H68" i="70"/>
  <c r="G67" i="70"/>
  <c r="D65" i="70"/>
  <c r="C75" i="70"/>
  <c r="C81" i="70"/>
  <c r="C84" i="70"/>
  <c r="C85" i="70"/>
  <c r="C88" i="70"/>
  <c r="C99" i="70"/>
  <c r="C101" i="70"/>
  <c r="C105" i="70"/>
  <c r="C113" i="70"/>
  <c r="C114" i="70"/>
  <c r="C110" i="70"/>
  <c r="C106" i="70"/>
  <c r="C102" i="70"/>
  <c r="C98" i="70"/>
  <c r="C94" i="70"/>
  <c r="C90" i="70"/>
  <c r="C82" i="70"/>
  <c r="C78" i="70"/>
  <c r="C74" i="70"/>
  <c r="C66" i="70"/>
  <c r="C72" i="70"/>
  <c r="C73" i="70"/>
  <c r="C77" i="70"/>
  <c r="C87" i="70"/>
  <c r="C93" i="70"/>
  <c r="C96" i="70"/>
  <c r="C164" i="70" s="1"/>
  <c r="C107" i="70"/>
  <c r="C109" i="70"/>
  <c r="C115" i="70"/>
  <c r="C183" i="70" s="1"/>
  <c r="N60" i="70"/>
  <c r="N89" i="70" s="1"/>
  <c r="C111" i="70"/>
  <c r="C103" i="70"/>
  <c r="C91" i="70"/>
  <c r="C79" i="70"/>
  <c r="C71" i="70"/>
  <c r="C67" i="70"/>
  <c r="U60" i="70"/>
  <c r="U67" i="70" s="1"/>
  <c r="F108" i="70"/>
  <c r="F111" i="70"/>
  <c r="F112" i="70"/>
  <c r="F113" i="70"/>
  <c r="F109" i="70"/>
  <c r="F105" i="70"/>
  <c r="F101" i="70"/>
  <c r="F97" i="70"/>
  <c r="F93" i="70"/>
  <c r="F85" i="70"/>
  <c r="S83" i="70"/>
  <c r="F73" i="70"/>
  <c r="I112" i="70"/>
  <c r="I115" i="70"/>
  <c r="I183" i="70" s="1"/>
  <c r="I110" i="70"/>
  <c r="I107" i="70"/>
  <c r="I90" i="70"/>
  <c r="I85" i="70"/>
  <c r="I104" i="70"/>
  <c r="I102" i="70"/>
  <c r="I70" i="70"/>
  <c r="T60" i="70"/>
  <c r="T88" i="70" s="1"/>
  <c r="E103" i="70"/>
  <c r="E98" i="70"/>
  <c r="E69" i="70"/>
  <c r="E66" i="70"/>
  <c r="E110" i="70"/>
  <c r="E91" i="70"/>
  <c r="E82" i="70"/>
  <c r="F65" i="70"/>
  <c r="F81" i="70"/>
  <c r="Q60" i="70"/>
  <c r="Q77" i="70" s="1"/>
  <c r="F115" i="70"/>
  <c r="F183" i="70" s="1"/>
  <c r="F103" i="70"/>
  <c r="F95" i="70"/>
  <c r="F88" i="70"/>
  <c r="F86" i="70"/>
  <c r="F83" i="70"/>
  <c r="F76" i="70"/>
  <c r="F107" i="70"/>
  <c r="F71" i="70"/>
  <c r="F72" i="70"/>
  <c r="F75" i="70"/>
  <c r="F84" i="70"/>
  <c r="F87" i="70"/>
  <c r="F96" i="70"/>
  <c r="F164" i="70" s="1"/>
  <c r="F100" i="70"/>
  <c r="J183" i="70"/>
  <c r="I113" i="70"/>
  <c r="E113" i="70"/>
  <c r="F110" i="70"/>
  <c r="I109" i="70"/>
  <c r="E109" i="70"/>
  <c r="F106" i="70"/>
  <c r="I105" i="70"/>
  <c r="E105" i="70"/>
  <c r="F102" i="70"/>
  <c r="I101" i="70"/>
  <c r="E101" i="70"/>
  <c r="F98" i="70"/>
  <c r="I97" i="70"/>
  <c r="E97" i="70"/>
  <c r="F94" i="70"/>
  <c r="I93" i="70"/>
  <c r="E93" i="70"/>
  <c r="I89" i="70"/>
  <c r="E89" i="70"/>
  <c r="E85" i="70"/>
  <c r="F82" i="70"/>
  <c r="I81" i="70"/>
  <c r="F78" i="70"/>
  <c r="E77" i="70"/>
  <c r="F74" i="70"/>
  <c r="I73" i="70"/>
  <c r="E73" i="70"/>
  <c r="F70" i="70"/>
  <c r="I69" i="70"/>
  <c r="F66" i="70"/>
  <c r="D79" i="70"/>
  <c r="H71" i="70"/>
  <c r="H67" i="70"/>
  <c r="H79" i="70"/>
  <c r="H83" i="70"/>
  <c r="K104" i="70"/>
  <c r="K172" i="70" s="1"/>
  <c r="K112" i="70"/>
  <c r="K180" i="70" s="1"/>
  <c r="M196" i="70"/>
  <c r="B136" i="70"/>
  <c r="M200" i="70"/>
  <c r="B140" i="70"/>
  <c r="B144" i="70"/>
  <c r="M204" i="70"/>
  <c r="M241" i="70"/>
  <c r="B181" i="70"/>
  <c r="M134" i="70"/>
  <c r="B66" i="70"/>
  <c r="B67" i="70"/>
  <c r="M135" i="70"/>
  <c r="M67" i="70"/>
  <c r="M139" i="70"/>
  <c r="B71" i="70"/>
  <c r="M71" i="70"/>
  <c r="M148" i="70"/>
  <c r="M80" i="70"/>
  <c r="M150" i="70"/>
  <c r="B82" i="70"/>
  <c r="B83" i="70"/>
  <c r="M151" i="70"/>
  <c r="M83" i="70"/>
  <c r="M152" i="70"/>
  <c r="M84" i="70"/>
  <c r="M153" i="70"/>
  <c r="M85" i="70"/>
  <c r="M155" i="70"/>
  <c r="B87" i="70"/>
  <c r="M87" i="70"/>
  <c r="M156" i="70"/>
  <c r="B88" i="70"/>
  <c r="M88" i="70"/>
  <c r="M157" i="70"/>
  <c r="M89" i="70"/>
  <c r="M160" i="70"/>
  <c r="B92" i="70"/>
  <c r="M92" i="70"/>
  <c r="M164" i="70"/>
  <c r="B96" i="70"/>
  <c r="M96" i="70"/>
  <c r="M165" i="70"/>
  <c r="M97" i="70"/>
  <c r="M166" i="70"/>
  <c r="B98" i="70"/>
  <c r="M98" i="70"/>
  <c r="M167" i="70"/>
  <c r="B99" i="70"/>
  <c r="M171" i="70"/>
  <c r="B103" i="70"/>
  <c r="M103" i="70"/>
  <c r="M172" i="70"/>
  <c r="B104" i="70"/>
  <c r="M104" i="70"/>
  <c r="M173" i="70"/>
  <c r="M105" i="70"/>
  <c r="M174" i="70"/>
  <c r="B106" i="70"/>
  <c r="M106" i="70"/>
  <c r="M175" i="70"/>
  <c r="B107" i="70"/>
  <c r="M176" i="70"/>
  <c r="B108" i="70"/>
  <c r="M108" i="70"/>
  <c r="M177" i="70"/>
  <c r="M109" i="70"/>
  <c r="B109" i="70"/>
  <c r="M179" i="70"/>
  <c r="B111" i="70"/>
  <c r="M111" i="70"/>
  <c r="M183" i="70"/>
  <c r="B115" i="70"/>
  <c r="M65" i="70"/>
  <c r="M73" i="70"/>
  <c r="M81" i="70"/>
  <c r="B97" i="70"/>
  <c r="M102" i="70"/>
  <c r="B65" i="70"/>
  <c r="F69" i="70"/>
  <c r="B73" i="70"/>
  <c r="F77" i="70"/>
  <c r="B81" i="70"/>
  <c r="B102" i="70"/>
  <c r="M107" i="70"/>
  <c r="F114" i="70"/>
  <c r="M142" i="70"/>
  <c r="K66" i="70"/>
  <c r="K134" i="70" s="1"/>
  <c r="M69" i="70"/>
  <c r="K74" i="70"/>
  <c r="M77" i="70"/>
  <c r="B80" i="70"/>
  <c r="K82" i="70"/>
  <c r="K150" i="70" s="1"/>
  <c r="B89" i="70"/>
  <c r="M94" i="70"/>
  <c r="B105" i="70"/>
  <c r="M110" i="70"/>
  <c r="M136" i="70"/>
  <c r="M68" i="70"/>
  <c r="M138" i="70"/>
  <c r="B70" i="70"/>
  <c r="M140" i="70"/>
  <c r="M72" i="70"/>
  <c r="M202" i="70"/>
  <c r="B142" i="70"/>
  <c r="B75" i="70"/>
  <c r="M75" i="70"/>
  <c r="M144" i="70"/>
  <c r="M76" i="70"/>
  <c r="M146" i="70"/>
  <c r="B78" i="70"/>
  <c r="M147" i="70"/>
  <c r="B79" i="70"/>
  <c r="M79" i="70"/>
  <c r="B90" i="70"/>
  <c r="M158" i="70"/>
  <c r="M90" i="70"/>
  <c r="M159" i="70"/>
  <c r="B91" i="70"/>
  <c r="M161" i="70"/>
  <c r="M93" i="70"/>
  <c r="B93" i="70"/>
  <c r="M163" i="70"/>
  <c r="B95" i="70"/>
  <c r="M95" i="70"/>
  <c r="M168" i="70"/>
  <c r="B100" i="70"/>
  <c r="M100" i="70"/>
  <c r="M169" i="70"/>
  <c r="M101" i="70"/>
  <c r="B101" i="70"/>
  <c r="M180" i="70"/>
  <c r="B112" i="70"/>
  <c r="M112" i="70"/>
  <c r="M181" i="70"/>
  <c r="M113" i="70"/>
  <c r="M182" i="70"/>
  <c r="B114" i="70"/>
  <c r="M114" i="70"/>
  <c r="B84" i="70"/>
  <c r="M86" i="70"/>
  <c r="K65" i="70"/>
  <c r="K133" i="70" s="1"/>
  <c r="K68" i="70"/>
  <c r="K69" i="70"/>
  <c r="K72" i="70"/>
  <c r="K73" i="70"/>
  <c r="K76" i="70"/>
  <c r="K144" i="70" s="1"/>
  <c r="K77" i="70"/>
  <c r="K145" i="70" s="1"/>
  <c r="K80" i="70"/>
  <c r="K81" i="70"/>
  <c r="K84" i="70"/>
  <c r="K85" i="70"/>
  <c r="K86" i="70"/>
  <c r="K154" i="70" s="1"/>
  <c r="K89" i="70"/>
  <c r="K157" i="70" s="1"/>
  <c r="K90" i="70"/>
  <c r="R91" i="70"/>
  <c r="K92" i="70"/>
  <c r="K93" i="70"/>
  <c r="K161" i="70" s="1"/>
  <c r="M66" i="70"/>
  <c r="B69" i="70"/>
  <c r="K71" i="70"/>
  <c r="M74" i="70"/>
  <c r="B77" i="70"/>
  <c r="K79" i="70"/>
  <c r="M82" i="70"/>
  <c r="B85" i="70"/>
  <c r="B86" i="70"/>
  <c r="K87" i="70"/>
  <c r="K88" i="70"/>
  <c r="B94" i="70"/>
  <c r="M99" i="70"/>
  <c r="B110" i="70"/>
  <c r="M115" i="70"/>
  <c r="K95" i="70"/>
  <c r="K103" i="70"/>
  <c r="K111" i="70"/>
  <c r="K94" i="70"/>
  <c r="K97" i="70"/>
  <c r="K165" i="70" s="1"/>
  <c r="K98" i="70"/>
  <c r="K101" i="70"/>
  <c r="K102" i="70"/>
  <c r="K105" i="70"/>
  <c r="K106" i="70"/>
  <c r="K109" i="70"/>
  <c r="K110" i="70"/>
  <c r="K113" i="70"/>
  <c r="K181" i="70" s="1"/>
  <c r="K114" i="70"/>
  <c r="K182" i="70" s="1"/>
  <c r="K100" i="70"/>
  <c r="K108" i="70"/>
  <c r="O73" i="70" l="1"/>
  <c r="T76" i="70"/>
  <c r="T144" i="70" s="1"/>
  <c r="T204" i="70" s="1"/>
  <c r="O105" i="70"/>
  <c r="O173" i="70" s="1"/>
  <c r="O233" i="70" s="1"/>
  <c r="U101" i="70"/>
  <c r="U103" i="70"/>
  <c r="U65" i="70"/>
  <c r="C138" i="70"/>
  <c r="U95" i="70"/>
  <c r="D169" i="70"/>
  <c r="P98" i="70"/>
  <c r="E147" i="70"/>
  <c r="D141" i="70"/>
  <c r="S88" i="70"/>
  <c r="S156" i="70" s="1"/>
  <c r="S216" i="70" s="1"/>
  <c r="P94" i="70"/>
  <c r="P162" i="70" s="1"/>
  <c r="P222" i="70" s="1"/>
  <c r="P101" i="70"/>
  <c r="P169" i="70" s="1"/>
  <c r="P229" i="70" s="1"/>
  <c r="U110" i="70"/>
  <c r="C167" i="70"/>
  <c r="D138" i="70"/>
  <c r="E138" i="70"/>
  <c r="O65" i="70"/>
  <c r="O133" i="70" s="1"/>
  <c r="O193" i="70" s="1"/>
  <c r="R70" i="70"/>
  <c r="R138" i="70" s="1"/>
  <c r="R198" i="70" s="1"/>
  <c r="H159" i="70"/>
  <c r="P112" i="70"/>
  <c r="P113" i="70"/>
  <c r="P181" i="70" s="1"/>
  <c r="P241" i="70" s="1"/>
  <c r="R80" i="70"/>
  <c r="R148" i="70" s="1"/>
  <c r="R208" i="70" s="1"/>
  <c r="C151" i="70"/>
  <c r="O114" i="70"/>
  <c r="O182" i="70" s="1"/>
  <c r="O242" i="70" s="1"/>
  <c r="R112" i="70"/>
  <c r="R180" i="70" s="1"/>
  <c r="R240" i="70" s="1"/>
  <c r="R95" i="70"/>
  <c r="R163" i="70" s="1"/>
  <c r="R223" i="70" s="1"/>
  <c r="R105" i="70"/>
  <c r="R173" i="70" s="1"/>
  <c r="R233" i="70" s="1"/>
  <c r="P80" i="70"/>
  <c r="P148" i="70" s="1"/>
  <c r="P208" i="70" s="1"/>
  <c r="P69" i="70"/>
  <c r="P137" i="70" s="1"/>
  <c r="P197" i="70" s="1"/>
  <c r="O113" i="70"/>
  <c r="O181" i="70" s="1"/>
  <c r="O241" i="70" s="1"/>
  <c r="P110" i="70"/>
  <c r="P178" i="70" s="1"/>
  <c r="P238" i="70" s="1"/>
  <c r="J135" i="70"/>
  <c r="P82" i="70"/>
  <c r="P150" i="70" s="1"/>
  <c r="P210" i="70" s="1"/>
  <c r="O110" i="70"/>
  <c r="O178" i="70" s="1"/>
  <c r="O238" i="70" s="1"/>
  <c r="R81" i="70"/>
  <c r="R149" i="70" s="1"/>
  <c r="R209" i="70" s="1"/>
  <c r="O88" i="70"/>
  <c r="O156" i="70" s="1"/>
  <c r="O216" i="70" s="1"/>
  <c r="R82" i="70"/>
  <c r="R150" i="70" s="1"/>
  <c r="R210" i="70" s="1"/>
  <c r="O78" i="70"/>
  <c r="O146" i="70" s="1"/>
  <c r="O206" i="70" s="1"/>
  <c r="R75" i="70"/>
  <c r="R143" i="70" s="1"/>
  <c r="R203" i="70" s="1"/>
  <c r="P72" i="70"/>
  <c r="P140" i="70" s="1"/>
  <c r="P200" i="70" s="1"/>
  <c r="C136" i="70"/>
  <c r="P78" i="70"/>
  <c r="P146" i="70" s="1"/>
  <c r="P206" i="70" s="1"/>
  <c r="I138" i="70"/>
  <c r="P111" i="70"/>
  <c r="P179" i="70" s="1"/>
  <c r="P239" i="70" s="1"/>
  <c r="G138" i="70"/>
  <c r="S113" i="70"/>
  <c r="S181" i="70" s="1"/>
  <c r="S241" i="70" s="1"/>
  <c r="S110" i="70"/>
  <c r="S178" i="70" s="1"/>
  <c r="S238" i="70" s="1"/>
  <c r="P90" i="70"/>
  <c r="P158" i="70" s="1"/>
  <c r="P218" i="70" s="1"/>
  <c r="F138" i="70"/>
  <c r="J146" i="70"/>
  <c r="H138" i="70"/>
  <c r="O98" i="70"/>
  <c r="O166" i="70" s="1"/>
  <c r="O226" i="70" s="1"/>
  <c r="O80" i="70"/>
  <c r="O148" i="70" s="1"/>
  <c r="O208" i="70" s="1"/>
  <c r="R65" i="70"/>
  <c r="R133" i="70" s="1"/>
  <c r="R193" i="70" s="1"/>
  <c r="R92" i="70"/>
  <c r="R160" i="70" s="1"/>
  <c r="R220" i="70" s="1"/>
  <c r="O86" i="70"/>
  <c r="O154" i="70" s="1"/>
  <c r="O214" i="70" s="1"/>
  <c r="R84" i="70"/>
  <c r="R152" i="70" s="1"/>
  <c r="R212" i="70" s="1"/>
  <c r="R98" i="70"/>
  <c r="R166" i="70" s="1"/>
  <c r="R226" i="70" s="1"/>
  <c r="O76" i="70"/>
  <c r="O144" i="70" s="1"/>
  <c r="O204" i="70" s="1"/>
  <c r="R86" i="70"/>
  <c r="R154" i="70" s="1"/>
  <c r="R214" i="70" s="1"/>
  <c r="D180" i="70"/>
  <c r="R115" i="70"/>
  <c r="R183" i="70" s="1"/>
  <c r="R243" i="70" s="1"/>
  <c r="R111" i="70"/>
  <c r="R179" i="70" s="1"/>
  <c r="R239" i="70" s="1"/>
  <c r="D170" i="70"/>
  <c r="S98" i="70"/>
  <c r="S166" i="70" s="1"/>
  <c r="S226" i="70" s="1"/>
  <c r="R113" i="70"/>
  <c r="R181" i="70" s="1"/>
  <c r="R241" i="70" s="1"/>
  <c r="O93" i="70"/>
  <c r="O161" i="70" s="1"/>
  <c r="O221" i="70" s="1"/>
  <c r="R87" i="70"/>
  <c r="R155" i="70" s="1"/>
  <c r="R215" i="70" s="1"/>
  <c r="O81" i="70"/>
  <c r="O149" i="70" s="1"/>
  <c r="O209" i="70" s="1"/>
  <c r="R79" i="70"/>
  <c r="R147" i="70" s="1"/>
  <c r="R207" i="70" s="1"/>
  <c r="R74" i="70"/>
  <c r="R142" i="70" s="1"/>
  <c r="R202" i="70" s="1"/>
  <c r="O69" i="70"/>
  <c r="O137" i="70" s="1"/>
  <c r="O197" i="70" s="1"/>
  <c r="R66" i="70"/>
  <c r="R134" i="70" s="1"/>
  <c r="R194" i="70" s="1"/>
  <c r="S80" i="70"/>
  <c r="S148" i="70" s="1"/>
  <c r="S208" i="70" s="1"/>
  <c r="R101" i="70"/>
  <c r="R169" i="70" s="1"/>
  <c r="R229" i="70" s="1"/>
  <c r="R76" i="70"/>
  <c r="R144" i="70" s="1"/>
  <c r="R204" i="70" s="1"/>
  <c r="R114" i="70"/>
  <c r="R182" i="70" s="1"/>
  <c r="R242" i="70" s="1"/>
  <c r="R102" i="70"/>
  <c r="R170" i="70" s="1"/>
  <c r="R230" i="70" s="1"/>
  <c r="R108" i="70"/>
  <c r="R176" i="70" s="1"/>
  <c r="R236" i="70" s="1"/>
  <c r="O103" i="70"/>
  <c r="O171" i="70" s="1"/>
  <c r="O231" i="70" s="1"/>
  <c r="O87" i="70"/>
  <c r="O155" i="70" s="1"/>
  <c r="O215" i="70" s="1"/>
  <c r="O67" i="70"/>
  <c r="O135" i="70" s="1"/>
  <c r="O195" i="70" s="1"/>
  <c r="O101" i="70"/>
  <c r="O169" i="70" s="1"/>
  <c r="O229" i="70" s="1"/>
  <c r="Q105" i="70"/>
  <c r="Q173" i="70" s="1"/>
  <c r="Q233" i="70" s="1"/>
  <c r="R96" i="70"/>
  <c r="R164" i="70" s="1"/>
  <c r="R224" i="70" s="1"/>
  <c r="R97" i="70"/>
  <c r="R90" i="70"/>
  <c r="R158" i="70" s="1"/>
  <c r="R218" i="70" s="1"/>
  <c r="O107" i="70"/>
  <c r="O175" i="70" s="1"/>
  <c r="O235" i="70" s="1"/>
  <c r="R104" i="70"/>
  <c r="R172" i="70" s="1"/>
  <c r="R232" i="70" s="1"/>
  <c r="R99" i="70"/>
  <c r="R167" i="70" s="1"/>
  <c r="R227" i="70" s="1"/>
  <c r="O94" i="70"/>
  <c r="O162" i="70" s="1"/>
  <c r="O222" i="70" s="1"/>
  <c r="O90" i="70"/>
  <c r="O84" i="70"/>
  <c r="O152" i="70" s="1"/>
  <c r="O212" i="70" s="1"/>
  <c r="O79" i="70"/>
  <c r="O147" i="70" s="1"/>
  <c r="O207" i="70" s="1"/>
  <c r="P180" i="70"/>
  <c r="P240" i="70" s="1"/>
  <c r="S114" i="70"/>
  <c r="S182" i="70" s="1"/>
  <c r="S242" i="70" s="1"/>
  <c r="S107" i="70"/>
  <c r="S175" i="70" s="1"/>
  <c r="S235" i="70" s="1"/>
  <c r="S82" i="70"/>
  <c r="S150" i="70" s="1"/>
  <c r="S210" i="70" s="1"/>
  <c r="F143" i="70"/>
  <c r="C180" i="70"/>
  <c r="U74" i="70"/>
  <c r="U114" i="70"/>
  <c r="U88" i="70"/>
  <c r="F159" i="70"/>
  <c r="S103" i="70"/>
  <c r="S171" i="70" s="1"/>
  <c r="S231" i="70" s="1"/>
  <c r="S68" i="70"/>
  <c r="S136" i="70" s="1"/>
  <c r="S196" i="70" s="1"/>
  <c r="S115" i="70"/>
  <c r="S183" i="70" s="1"/>
  <c r="S243" i="70" s="1"/>
  <c r="S85" i="70"/>
  <c r="S153" i="70" s="1"/>
  <c r="S213" i="70" s="1"/>
  <c r="U73" i="70"/>
  <c r="U94" i="70"/>
  <c r="U78" i="70"/>
  <c r="U68" i="70"/>
  <c r="U84" i="70"/>
  <c r="U87" i="70"/>
  <c r="U90" i="70"/>
  <c r="U98" i="70"/>
  <c r="U107" i="70"/>
  <c r="U96" i="70"/>
  <c r="U105" i="70"/>
  <c r="U112" i="70"/>
  <c r="U86" i="70"/>
  <c r="U102" i="70"/>
  <c r="U76" i="70"/>
  <c r="U106" i="70"/>
  <c r="U113" i="70"/>
  <c r="U111" i="70"/>
  <c r="U85" i="70"/>
  <c r="U115" i="70"/>
  <c r="U79" i="70"/>
  <c r="S71" i="70"/>
  <c r="S139" i="70" s="1"/>
  <c r="S199" i="70" s="1"/>
  <c r="S104" i="70"/>
  <c r="S172" i="70" s="1"/>
  <c r="S232" i="70" s="1"/>
  <c r="S72" i="70"/>
  <c r="S140" i="70" s="1"/>
  <c r="S200" i="70" s="1"/>
  <c r="S78" i="70"/>
  <c r="S146" i="70" s="1"/>
  <c r="S206" i="70" s="1"/>
  <c r="S81" i="70"/>
  <c r="S149" i="70" s="1"/>
  <c r="S209" i="70" s="1"/>
  <c r="S87" i="70"/>
  <c r="S155" i="70" s="1"/>
  <c r="S215" i="70" s="1"/>
  <c r="S89" i="70"/>
  <c r="S157" i="70" s="1"/>
  <c r="S217" i="70" s="1"/>
  <c r="S76" i="70"/>
  <c r="S144" i="70" s="1"/>
  <c r="S204" i="70" s="1"/>
  <c r="S84" i="70"/>
  <c r="S152" i="70" s="1"/>
  <c r="S212" i="70" s="1"/>
  <c r="S95" i="70"/>
  <c r="S163" i="70" s="1"/>
  <c r="S223" i="70" s="1"/>
  <c r="S102" i="70"/>
  <c r="S170" i="70" s="1"/>
  <c r="S230" i="70" s="1"/>
  <c r="S105" i="70"/>
  <c r="S173" i="70" s="1"/>
  <c r="S233" i="70" s="1"/>
  <c r="S67" i="70"/>
  <c r="S135" i="70" s="1"/>
  <c r="S195" i="70" s="1"/>
  <c r="S112" i="70"/>
  <c r="S180" i="70" s="1"/>
  <c r="S240" i="70" s="1"/>
  <c r="S66" i="70"/>
  <c r="S134" i="70" s="1"/>
  <c r="S194" i="70" s="1"/>
  <c r="S74" i="70"/>
  <c r="S142" i="70" s="1"/>
  <c r="S202" i="70" s="1"/>
  <c r="S86" i="70"/>
  <c r="S154" i="70" s="1"/>
  <c r="S214" i="70" s="1"/>
  <c r="S91" i="70"/>
  <c r="S159" i="70" s="1"/>
  <c r="S219" i="70" s="1"/>
  <c r="S92" i="70"/>
  <c r="S160" i="70" s="1"/>
  <c r="S220" i="70" s="1"/>
  <c r="S108" i="70"/>
  <c r="S176" i="70" s="1"/>
  <c r="S236" i="70" s="1"/>
  <c r="S79" i="70"/>
  <c r="S147" i="70" s="1"/>
  <c r="S207" i="70" s="1"/>
  <c r="S93" i="70"/>
  <c r="S161" i="70" s="1"/>
  <c r="S221" i="70" s="1"/>
  <c r="S109" i="70"/>
  <c r="S177" i="70" s="1"/>
  <c r="S237" i="70" s="1"/>
  <c r="S70" i="70"/>
  <c r="S138" i="70" s="1"/>
  <c r="S198" i="70" s="1"/>
  <c r="S90" i="70"/>
  <c r="S158" i="70" s="1"/>
  <c r="S218" i="70" s="1"/>
  <c r="S100" i="70"/>
  <c r="S168" i="70" s="1"/>
  <c r="S228" i="70" s="1"/>
  <c r="S94" i="70"/>
  <c r="S162" i="70" s="1"/>
  <c r="S222" i="70" s="1"/>
  <c r="S99" i="70"/>
  <c r="S167" i="70" s="1"/>
  <c r="S227" i="70" s="1"/>
  <c r="S106" i="70"/>
  <c r="S174" i="70" s="1"/>
  <c r="S234" i="70" s="1"/>
  <c r="S111" i="70"/>
  <c r="S179" i="70" s="1"/>
  <c r="S239" i="70" s="1"/>
  <c r="S97" i="70"/>
  <c r="S165" i="70" s="1"/>
  <c r="S225" i="70" s="1"/>
  <c r="S101" i="70"/>
  <c r="S169" i="70" s="1"/>
  <c r="S229" i="70" s="1"/>
  <c r="S96" i="70"/>
  <c r="S164" i="70" s="1"/>
  <c r="S224" i="70" s="1"/>
  <c r="S69" i="70"/>
  <c r="S137" i="70" s="1"/>
  <c r="S197" i="70" s="1"/>
  <c r="S77" i="70"/>
  <c r="S145" i="70" s="1"/>
  <c r="S205" i="70" s="1"/>
  <c r="K159" i="70"/>
  <c r="I159" i="70"/>
  <c r="S73" i="70"/>
  <c r="S141" i="70" s="1"/>
  <c r="S201" i="70" s="1"/>
  <c r="S75" i="70"/>
  <c r="S143" i="70" s="1"/>
  <c r="S203" i="70" s="1"/>
  <c r="J159" i="70"/>
  <c r="G159" i="70"/>
  <c r="P109" i="70"/>
  <c r="P177" i="70" s="1"/>
  <c r="P237" i="70" s="1"/>
  <c r="P97" i="70"/>
  <c r="P165" i="70" s="1"/>
  <c r="P225" i="70" s="1"/>
  <c r="N69" i="70"/>
  <c r="N137" i="70" s="1"/>
  <c r="N197" i="70" s="1"/>
  <c r="C160" i="70"/>
  <c r="P81" i="70"/>
  <c r="P149" i="70" s="1"/>
  <c r="P209" i="70" s="1"/>
  <c r="P68" i="70"/>
  <c r="P136" i="70" s="1"/>
  <c r="P196" i="70" s="1"/>
  <c r="P79" i="70"/>
  <c r="P147" i="70" s="1"/>
  <c r="P207" i="70" s="1"/>
  <c r="C159" i="70"/>
  <c r="P96" i="70"/>
  <c r="P164" i="70" s="1"/>
  <c r="P224" i="70" s="1"/>
  <c r="P114" i="70"/>
  <c r="P182" i="70" s="1"/>
  <c r="P242" i="70" s="1"/>
  <c r="P88" i="70"/>
  <c r="P156" i="70" s="1"/>
  <c r="P216" i="70" s="1"/>
  <c r="P73" i="70"/>
  <c r="P141" i="70" s="1"/>
  <c r="P201" i="70" s="1"/>
  <c r="C137" i="70"/>
  <c r="P65" i="70"/>
  <c r="P133" i="70" s="1"/>
  <c r="P193" i="70" s="1"/>
  <c r="F146" i="70"/>
  <c r="E159" i="70"/>
  <c r="P92" i="70"/>
  <c r="P160" i="70" s="1"/>
  <c r="P220" i="70" s="1"/>
  <c r="P71" i="70"/>
  <c r="P139" i="70" s="1"/>
  <c r="P199" i="70" s="1"/>
  <c r="D159" i="70"/>
  <c r="R110" i="70"/>
  <c r="R178" i="70" s="1"/>
  <c r="R238" i="70" s="1"/>
  <c r="T109" i="70"/>
  <c r="T177" i="70" s="1"/>
  <c r="T237" i="70" s="1"/>
  <c r="R107" i="70"/>
  <c r="R175" i="70" s="1"/>
  <c r="R235" i="70" s="1"/>
  <c r="P105" i="70"/>
  <c r="P173" i="70" s="1"/>
  <c r="P233" i="70" s="1"/>
  <c r="O102" i="70"/>
  <c r="O170" i="70" s="1"/>
  <c r="O230" i="70" s="1"/>
  <c r="P102" i="70"/>
  <c r="P170" i="70" s="1"/>
  <c r="P230" i="70" s="1"/>
  <c r="O99" i="70"/>
  <c r="O167" i="70" s="1"/>
  <c r="O227" i="70" s="1"/>
  <c r="O95" i="70"/>
  <c r="O163" i="70" s="1"/>
  <c r="O223" i="70" s="1"/>
  <c r="P115" i="70"/>
  <c r="P183" i="70" s="1"/>
  <c r="P243" i="70" s="1"/>
  <c r="P107" i="70"/>
  <c r="P175" i="70" s="1"/>
  <c r="P235" i="70" s="1"/>
  <c r="P99" i="70"/>
  <c r="P167" i="70" s="1"/>
  <c r="P227" i="70" s="1"/>
  <c r="R106" i="70"/>
  <c r="R174" i="70" s="1"/>
  <c r="R234" i="70" s="1"/>
  <c r="O89" i="70"/>
  <c r="O157" i="70" s="1"/>
  <c r="O217" i="70" s="1"/>
  <c r="P75" i="70"/>
  <c r="P143" i="70" s="1"/>
  <c r="P203" i="70" s="1"/>
  <c r="R73" i="70"/>
  <c r="R141" i="70" s="1"/>
  <c r="R201" i="70" s="1"/>
  <c r="P67" i="70"/>
  <c r="P135" i="70" s="1"/>
  <c r="P195" i="70" s="1"/>
  <c r="P93" i="70"/>
  <c r="P161" i="70" s="1"/>
  <c r="P221" i="70" s="1"/>
  <c r="R89" i="70"/>
  <c r="R157" i="70" s="1"/>
  <c r="R217" i="70" s="1"/>
  <c r="P89" i="70"/>
  <c r="P157" i="70" s="1"/>
  <c r="P217" i="70" s="1"/>
  <c r="P86" i="70"/>
  <c r="P154" i="70" s="1"/>
  <c r="P214" i="70" s="1"/>
  <c r="R85" i="70"/>
  <c r="R153" i="70" s="1"/>
  <c r="R213" i="70" s="1"/>
  <c r="P85" i="70"/>
  <c r="P153" i="70" s="1"/>
  <c r="P213" i="70" s="1"/>
  <c r="R83" i="70"/>
  <c r="R151" i="70" s="1"/>
  <c r="R211" i="70" s="1"/>
  <c r="R78" i="70"/>
  <c r="R146" i="70" s="1"/>
  <c r="R206" i="70" s="1"/>
  <c r="P76" i="70"/>
  <c r="P144" i="70" s="1"/>
  <c r="P204" i="70" s="1"/>
  <c r="R71" i="70"/>
  <c r="R139" i="70" s="1"/>
  <c r="R199" i="70" s="1"/>
  <c r="O66" i="70"/>
  <c r="O134" i="70" s="1"/>
  <c r="O194" i="70" s="1"/>
  <c r="O100" i="70"/>
  <c r="O168" i="70" s="1"/>
  <c r="O228" i="70" s="1"/>
  <c r="O83" i="70"/>
  <c r="O151" i="70" s="1"/>
  <c r="O211" i="70" s="1"/>
  <c r="P70" i="70"/>
  <c r="P138" i="70" s="1"/>
  <c r="P198" i="70" s="1"/>
  <c r="O97" i="70"/>
  <c r="O165" i="70" s="1"/>
  <c r="O225" i="70" s="1"/>
  <c r="Q82" i="70"/>
  <c r="Q150" i="70" s="1"/>
  <c r="Q210" i="70" s="1"/>
  <c r="O108" i="70"/>
  <c r="O176" i="70" s="1"/>
  <c r="O236" i="70" s="1"/>
  <c r="P103" i="70"/>
  <c r="P171" i="70" s="1"/>
  <c r="P231" i="70" s="1"/>
  <c r="P87" i="70"/>
  <c r="P155" i="70" s="1"/>
  <c r="P215" i="70" s="1"/>
  <c r="P95" i="70"/>
  <c r="P163" i="70" s="1"/>
  <c r="P223" i="70" s="1"/>
  <c r="O109" i="70"/>
  <c r="O177" i="70" s="1"/>
  <c r="O237" i="70" s="1"/>
  <c r="P104" i="70"/>
  <c r="P172" i="70" s="1"/>
  <c r="P232" i="70" s="1"/>
  <c r="R94" i="70"/>
  <c r="R162" i="70" s="1"/>
  <c r="R222" i="70" s="1"/>
  <c r="O115" i="70"/>
  <c r="O183" i="70" s="1"/>
  <c r="O243" i="70" s="1"/>
  <c r="N112" i="70"/>
  <c r="N180" i="70" s="1"/>
  <c r="N240" i="70" s="1"/>
  <c r="I180" i="70"/>
  <c r="O111" i="70"/>
  <c r="O179" i="70" s="1"/>
  <c r="O239" i="70" s="1"/>
  <c r="O106" i="70"/>
  <c r="O174" i="70" s="1"/>
  <c r="O234" i="70" s="1"/>
  <c r="P106" i="70"/>
  <c r="P174" i="70" s="1"/>
  <c r="P234" i="70" s="1"/>
  <c r="R103" i="70"/>
  <c r="R171" i="70" s="1"/>
  <c r="R231" i="70" s="1"/>
  <c r="R100" i="70"/>
  <c r="R168" i="70" s="1"/>
  <c r="R228" i="70" s="1"/>
  <c r="O112" i="70"/>
  <c r="O180" i="70" s="1"/>
  <c r="O240" i="70" s="1"/>
  <c r="O104" i="70"/>
  <c r="O172" i="70" s="1"/>
  <c r="O232" i="70" s="1"/>
  <c r="O96" i="70"/>
  <c r="O164" i="70" s="1"/>
  <c r="O224" i="70" s="1"/>
  <c r="P83" i="70"/>
  <c r="P151" i="70" s="1"/>
  <c r="P211" i="70" s="1"/>
  <c r="O72" i="70"/>
  <c r="O140" i="70" s="1"/>
  <c r="O200" i="70" s="1"/>
  <c r="P91" i="70"/>
  <c r="P159" i="70" s="1"/>
  <c r="P219" i="70" s="1"/>
  <c r="O91" i="70"/>
  <c r="O159" i="70" s="1"/>
  <c r="O219" i="70" s="1"/>
  <c r="R88" i="70"/>
  <c r="R156" i="70" s="1"/>
  <c r="R216" i="70" s="1"/>
  <c r="P84" i="70"/>
  <c r="P152" i="70" s="1"/>
  <c r="P212" i="70" s="1"/>
  <c r="O82" i="70"/>
  <c r="O150" i="70" s="1"/>
  <c r="O210" i="70" s="1"/>
  <c r="O77" i="70"/>
  <c r="O145" i="70" s="1"/>
  <c r="O205" i="70" s="1"/>
  <c r="P77" i="70"/>
  <c r="P145" i="70" s="1"/>
  <c r="P205" i="70" s="1"/>
  <c r="N74" i="70"/>
  <c r="N142" i="70" s="1"/>
  <c r="N202" i="70" s="1"/>
  <c r="O74" i="70"/>
  <c r="O142" i="70" s="1"/>
  <c r="O202" i="70" s="1"/>
  <c r="E140" i="70"/>
  <c r="O70" i="70"/>
  <c r="O138" i="70" s="1"/>
  <c r="O198" i="70" s="1"/>
  <c r="R67" i="70"/>
  <c r="R135" i="70" s="1"/>
  <c r="R195" i="70" s="1"/>
  <c r="O68" i="70"/>
  <c r="O136" i="70" s="1"/>
  <c r="O196" i="70" s="1"/>
  <c r="R72" i="70"/>
  <c r="R140" i="70" s="1"/>
  <c r="R200" i="70" s="1"/>
  <c r="F167" i="70"/>
  <c r="O85" i="70"/>
  <c r="O153" i="70" s="1"/>
  <c r="O213" i="70" s="1"/>
  <c r="O75" i="70"/>
  <c r="O143" i="70" s="1"/>
  <c r="O203" i="70" s="1"/>
  <c r="R68" i="70"/>
  <c r="R136" i="70" s="1"/>
  <c r="R196" i="70" s="1"/>
  <c r="R77" i="70"/>
  <c r="R145" i="70" s="1"/>
  <c r="R205" i="70" s="1"/>
  <c r="R69" i="70"/>
  <c r="R137" i="70" s="1"/>
  <c r="R197" i="70" s="1"/>
  <c r="N65" i="70"/>
  <c r="N133" i="70" s="1"/>
  <c r="N193" i="70" s="1"/>
  <c r="R109" i="70"/>
  <c r="R177" i="70" s="1"/>
  <c r="R237" i="70" s="1"/>
  <c r="P100" i="70"/>
  <c r="P168" i="70" s="1"/>
  <c r="P228" i="70" s="1"/>
  <c r="O92" i="70"/>
  <c r="O160" i="70" s="1"/>
  <c r="O220" i="70" s="1"/>
  <c r="P108" i="70"/>
  <c r="P176" i="70" s="1"/>
  <c r="P236" i="70" s="1"/>
  <c r="P66" i="70"/>
  <c r="P134" i="70" s="1"/>
  <c r="P194" i="70" s="1"/>
  <c r="C175" i="70"/>
  <c r="G180" i="70"/>
  <c r="E180" i="70"/>
  <c r="H166" i="70"/>
  <c r="H175" i="70"/>
  <c r="G151" i="70"/>
  <c r="E151" i="70"/>
  <c r="G143" i="70"/>
  <c r="I175" i="70"/>
  <c r="G175" i="70"/>
  <c r="D175" i="70"/>
  <c r="E175" i="70"/>
  <c r="O141" i="70"/>
  <c r="O201" i="70" s="1"/>
  <c r="E135" i="70"/>
  <c r="F175" i="70"/>
  <c r="J175" i="70"/>
  <c r="J151" i="70"/>
  <c r="F151" i="70"/>
  <c r="F180" i="70"/>
  <c r="G135" i="70"/>
  <c r="I135" i="70"/>
  <c r="D151" i="70"/>
  <c r="I146" i="70"/>
  <c r="G167" i="70"/>
  <c r="H167" i="70"/>
  <c r="I151" i="70"/>
  <c r="C150" i="70"/>
  <c r="H180" i="70"/>
  <c r="F174" i="70"/>
  <c r="H151" i="70"/>
  <c r="N66" i="70"/>
  <c r="N134" i="70" s="1"/>
  <c r="N194" i="70" s="1"/>
  <c r="H146" i="70"/>
  <c r="N105" i="70"/>
  <c r="N173" i="70" s="1"/>
  <c r="N233" i="70" s="1"/>
  <c r="J167" i="70"/>
  <c r="N98" i="70"/>
  <c r="N166" i="70" s="1"/>
  <c r="N226" i="70" s="1"/>
  <c r="N100" i="70"/>
  <c r="N168" i="70" s="1"/>
  <c r="N228" i="70" s="1"/>
  <c r="N99" i="70"/>
  <c r="N167" i="70" s="1"/>
  <c r="N227" i="70" s="1"/>
  <c r="N110" i="70"/>
  <c r="N178" i="70" s="1"/>
  <c r="N238" i="70" s="1"/>
  <c r="T92" i="70"/>
  <c r="T160" i="70" s="1"/>
  <c r="T220" i="70" s="1"/>
  <c r="I143" i="70"/>
  <c r="T72" i="70"/>
  <c r="T140" i="70" s="1"/>
  <c r="T200" i="70" s="1"/>
  <c r="C146" i="70"/>
  <c r="D167" i="70"/>
  <c r="H143" i="70"/>
  <c r="H135" i="70"/>
  <c r="G146" i="70"/>
  <c r="J172" i="70"/>
  <c r="C143" i="70"/>
  <c r="T104" i="70"/>
  <c r="T172" i="70" s="1"/>
  <c r="T232" i="70" s="1"/>
  <c r="J180" i="70"/>
  <c r="T113" i="70"/>
  <c r="T181" i="70" s="1"/>
  <c r="T241" i="70" s="1"/>
  <c r="T89" i="70"/>
  <c r="T157" i="70" s="1"/>
  <c r="T217" i="70" s="1"/>
  <c r="T80" i="70"/>
  <c r="T148" i="70" s="1"/>
  <c r="T208" i="70" s="1"/>
  <c r="D146" i="70"/>
  <c r="N106" i="70"/>
  <c r="N174" i="70" s="1"/>
  <c r="N234" i="70" s="1"/>
  <c r="T100" i="70"/>
  <c r="T168" i="70" s="1"/>
  <c r="T228" i="70" s="1"/>
  <c r="N95" i="70"/>
  <c r="N163" i="70" s="1"/>
  <c r="N223" i="70" s="1"/>
  <c r="E167" i="70"/>
  <c r="E143" i="70"/>
  <c r="J143" i="70"/>
  <c r="I167" i="70"/>
  <c r="N86" i="70"/>
  <c r="N154" i="70" s="1"/>
  <c r="N214" i="70" s="1"/>
  <c r="F135" i="70"/>
  <c r="E146" i="70"/>
  <c r="C135" i="70"/>
  <c r="D143" i="70"/>
  <c r="D135" i="70"/>
  <c r="T94" i="70"/>
  <c r="T162" i="70" s="1"/>
  <c r="T222" i="70" s="1"/>
  <c r="T86" i="70"/>
  <c r="T154" i="70" s="1"/>
  <c r="T214" i="70" s="1"/>
  <c r="T81" i="70"/>
  <c r="T149" i="70" s="1"/>
  <c r="T209" i="70" s="1"/>
  <c r="T73" i="70"/>
  <c r="T141" i="70" s="1"/>
  <c r="T201" i="70" s="1"/>
  <c r="T105" i="70"/>
  <c r="T173" i="70" s="1"/>
  <c r="T233" i="70" s="1"/>
  <c r="T98" i="70"/>
  <c r="T166" i="70" s="1"/>
  <c r="T226" i="70" s="1"/>
  <c r="T79" i="70"/>
  <c r="T147" i="70" s="1"/>
  <c r="T207" i="70" s="1"/>
  <c r="T71" i="70"/>
  <c r="T139" i="70" s="1"/>
  <c r="T199" i="70" s="1"/>
  <c r="T90" i="70"/>
  <c r="T158" i="70" s="1"/>
  <c r="T218" i="70" s="1"/>
  <c r="T87" i="70"/>
  <c r="T155" i="70" s="1"/>
  <c r="T215" i="70" s="1"/>
  <c r="T84" i="70"/>
  <c r="T152" i="70" s="1"/>
  <c r="T212" i="70" s="1"/>
  <c r="T69" i="70"/>
  <c r="T137" i="70" s="1"/>
  <c r="T197" i="70" s="1"/>
  <c r="T65" i="70"/>
  <c r="T133" i="70" s="1"/>
  <c r="T193" i="70" s="1"/>
  <c r="S151" i="70"/>
  <c r="S211" i="70" s="1"/>
  <c r="T108" i="70"/>
  <c r="T176" i="70" s="1"/>
  <c r="T236" i="70" s="1"/>
  <c r="T114" i="70"/>
  <c r="T182" i="70" s="1"/>
  <c r="T242" i="70" s="1"/>
  <c r="T110" i="70"/>
  <c r="T178" i="70" s="1"/>
  <c r="T238" i="70" s="1"/>
  <c r="T97" i="70"/>
  <c r="T165" i="70" s="1"/>
  <c r="T225" i="70" s="1"/>
  <c r="T93" i="70"/>
  <c r="T161" i="70" s="1"/>
  <c r="T221" i="70" s="1"/>
  <c r="R159" i="70"/>
  <c r="R219" i="70" s="1"/>
  <c r="T77" i="70"/>
  <c r="T145" i="70" s="1"/>
  <c r="T205" i="70" s="1"/>
  <c r="T68" i="70"/>
  <c r="T136" i="70" s="1"/>
  <c r="T196" i="70" s="1"/>
  <c r="T106" i="70"/>
  <c r="T174" i="70" s="1"/>
  <c r="T234" i="70" s="1"/>
  <c r="T102" i="70"/>
  <c r="T170" i="70" s="1"/>
  <c r="T230" i="70" s="1"/>
  <c r="T101" i="70"/>
  <c r="T169" i="70" s="1"/>
  <c r="T229" i="70" s="1"/>
  <c r="T85" i="70"/>
  <c r="T153" i="70" s="1"/>
  <c r="T213" i="70" s="1"/>
  <c r="N114" i="70"/>
  <c r="N182" i="70" s="1"/>
  <c r="N242" i="70" s="1"/>
  <c r="N104" i="70"/>
  <c r="N172" i="70" s="1"/>
  <c r="N232" i="70" s="1"/>
  <c r="N103" i="70"/>
  <c r="N171" i="70" s="1"/>
  <c r="N231" i="70" s="1"/>
  <c r="N96" i="70"/>
  <c r="N164" i="70" s="1"/>
  <c r="N224" i="70" s="1"/>
  <c r="N109" i="70"/>
  <c r="N177" i="70" s="1"/>
  <c r="N237" i="70" s="1"/>
  <c r="N94" i="70"/>
  <c r="N162" i="70" s="1"/>
  <c r="N222" i="70" s="1"/>
  <c r="N92" i="70"/>
  <c r="N160" i="70" s="1"/>
  <c r="N220" i="70" s="1"/>
  <c r="N87" i="70"/>
  <c r="N155" i="70" s="1"/>
  <c r="N215" i="70" s="1"/>
  <c r="N85" i="70"/>
  <c r="N153" i="70" s="1"/>
  <c r="N213" i="70" s="1"/>
  <c r="N82" i="70"/>
  <c r="N150" i="70" s="1"/>
  <c r="N210" i="70" s="1"/>
  <c r="N75" i="70"/>
  <c r="N143" i="70" s="1"/>
  <c r="N203" i="70" s="1"/>
  <c r="N72" i="70"/>
  <c r="N140" i="70" s="1"/>
  <c r="N200" i="70" s="1"/>
  <c r="N113" i="70"/>
  <c r="N181" i="70" s="1"/>
  <c r="N241" i="70" s="1"/>
  <c r="N115" i="70"/>
  <c r="N183" i="70" s="1"/>
  <c r="N243" i="70" s="1"/>
  <c r="N101" i="70"/>
  <c r="N169" i="70" s="1"/>
  <c r="N229" i="70" s="1"/>
  <c r="N91" i="70"/>
  <c r="N159" i="70" s="1"/>
  <c r="N219" i="70" s="1"/>
  <c r="N90" i="70"/>
  <c r="N158" i="70" s="1"/>
  <c r="N218" i="70" s="1"/>
  <c r="N88" i="70"/>
  <c r="N156" i="70" s="1"/>
  <c r="N216" i="70" s="1"/>
  <c r="N67" i="70"/>
  <c r="N135" i="70" s="1"/>
  <c r="N195" i="70" s="1"/>
  <c r="N80" i="70"/>
  <c r="N148" i="70" s="1"/>
  <c r="N208" i="70" s="1"/>
  <c r="N102" i="70"/>
  <c r="N170" i="70" s="1"/>
  <c r="N230" i="70" s="1"/>
  <c r="N81" i="70"/>
  <c r="N149" i="70" s="1"/>
  <c r="N209" i="70" s="1"/>
  <c r="N73" i="70"/>
  <c r="N141" i="70" s="1"/>
  <c r="N201" i="70" s="1"/>
  <c r="N111" i="70"/>
  <c r="N179" i="70" s="1"/>
  <c r="N239" i="70" s="1"/>
  <c r="N108" i="70"/>
  <c r="N176" i="70" s="1"/>
  <c r="N236" i="70" s="1"/>
  <c r="N107" i="70"/>
  <c r="N175" i="70" s="1"/>
  <c r="N235" i="70" s="1"/>
  <c r="N77" i="70"/>
  <c r="N145" i="70" s="1"/>
  <c r="N205" i="70" s="1"/>
  <c r="N93" i="70"/>
  <c r="N161" i="70" s="1"/>
  <c r="N221" i="70" s="1"/>
  <c r="N83" i="70"/>
  <c r="N151" i="70" s="1"/>
  <c r="N211" i="70" s="1"/>
  <c r="N79" i="70"/>
  <c r="N147" i="70" s="1"/>
  <c r="N207" i="70" s="1"/>
  <c r="N78" i="70"/>
  <c r="N146" i="70" s="1"/>
  <c r="N206" i="70" s="1"/>
  <c r="N71" i="70"/>
  <c r="N139" i="70" s="1"/>
  <c r="N199" i="70" s="1"/>
  <c r="N70" i="70"/>
  <c r="N138" i="70" s="1"/>
  <c r="N198" i="70" s="1"/>
  <c r="N76" i="70"/>
  <c r="N144" i="70" s="1"/>
  <c r="N204" i="70" s="1"/>
  <c r="N68" i="70"/>
  <c r="N136" i="70" s="1"/>
  <c r="N196" i="70" s="1"/>
  <c r="N84" i="70"/>
  <c r="N152" i="70" s="1"/>
  <c r="N212" i="70" s="1"/>
  <c r="N97" i="70"/>
  <c r="N165" i="70" s="1"/>
  <c r="N225" i="70" s="1"/>
  <c r="Q109" i="70"/>
  <c r="Q177" i="70" s="1"/>
  <c r="Q237" i="70" s="1"/>
  <c r="Q111" i="70"/>
  <c r="Q179" i="70" s="1"/>
  <c r="Q239" i="70" s="1"/>
  <c r="Q81" i="70"/>
  <c r="Q149" i="70" s="1"/>
  <c r="Q209" i="70" s="1"/>
  <c r="Q74" i="70"/>
  <c r="Q142" i="70" s="1"/>
  <c r="Q202" i="70" s="1"/>
  <c r="Q90" i="70"/>
  <c r="Q158" i="70" s="1"/>
  <c r="Q218" i="70" s="1"/>
  <c r="U109" i="70"/>
  <c r="U104" i="70"/>
  <c r="Q100" i="70"/>
  <c r="Q168" i="70" s="1"/>
  <c r="Q228" i="70" s="1"/>
  <c r="U97" i="70"/>
  <c r="U91" i="70"/>
  <c r="U93" i="70"/>
  <c r="U92" i="70"/>
  <c r="U83" i="70"/>
  <c r="U80" i="70"/>
  <c r="U71" i="70"/>
  <c r="Q106" i="70"/>
  <c r="Q174" i="70" s="1"/>
  <c r="Q234" i="70" s="1"/>
  <c r="U99" i="70"/>
  <c r="U69" i="70"/>
  <c r="U77" i="70"/>
  <c r="Q73" i="70"/>
  <c r="Q141" i="70" s="1"/>
  <c r="Q201" i="70" s="1"/>
  <c r="Q113" i="70"/>
  <c r="Q181" i="70" s="1"/>
  <c r="Q241" i="70" s="1"/>
  <c r="U108" i="70"/>
  <c r="U100" i="70"/>
  <c r="Q96" i="70"/>
  <c r="Q164" i="70" s="1"/>
  <c r="Q224" i="70" s="1"/>
  <c r="U82" i="70"/>
  <c r="U66" i="70"/>
  <c r="U89" i="70"/>
  <c r="U75" i="70"/>
  <c r="U72" i="70"/>
  <c r="U70" i="70"/>
  <c r="U81" i="70"/>
  <c r="Q115" i="70"/>
  <c r="Q183" i="70" s="1"/>
  <c r="Q243" i="70" s="1"/>
  <c r="Q101" i="70"/>
  <c r="Q169" i="70" s="1"/>
  <c r="Q229" i="70" s="1"/>
  <c r="Q97" i="70"/>
  <c r="Q165" i="70" s="1"/>
  <c r="Q225" i="70" s="1"/>
  <c r="Q110" i="70"/>
  <c r="Q178" i="70" s="1"/>
  <c r="Q238" i="70" s="1"/>
  <c r="Q92" i="70"/>
  <c r="Q160" i="70" s="1"/>
  <c r="Q220" i="70" s="1"/>
  <c r="Q88" i="70"/>
  <c r="Q156" i="70" s="1"/>
  <c r="Q216" i="70" s="1"/>
  <c r="Q86" i="70"/>
  <c r="Q154" i="70" s="1"/>
  <c r="Q214" i="70" s="1"/>
  <c r="Q79" i="70"/>
  <c r="Q147" i="70" s="1"/>
  <c r="Q207" i="70" s="1"/>
  <c r="Q75" i="70"/>
  <c r="Q143" i="70" s="1"/>
  <c r="Q203" i="70" s="1"/>
  <c r="Q66" i="70"/>
  <c r="Q134" i="70" s="1"/>
  <c r="Q194" i="70" s="1"/>
  <c r="Q95" i="70"/>
  <c r="Q163" i="70" s="1"/>
  <c r="Q223" i="70" s="1"/>
  <c r="Q85" i="70"/>
  <c r="Q153" i="70" s="1"/>
  <c r="Q213" i="70" s="1"/>
  <c r="Q91" i="70"/>
  <c r="Q159" i="70" s="1"/>
  <c r="Q219" i="70" s="1"/>
  <c r="Q89" i="70"/>
  <c r="Q157" i="70" s="1"/>
  <c r="Q217" i="70" s="1"/>
  <c r="Q83" i="70"/>
  <c r="Q151" i="70" s="1"/>
  <c r="Q211" i="70" s="1"/>
  <c r="Q80" i="70"/>
  <c r="Q148" i="70" s="1"/>
  <c r="Q208" i="70" s="1"/>
  <c r="Q76" i="70"/>
  <c r="Q144" i="70" s="1"/>
  <c r="Q204" i="70" s="1"/>
  <c r="Q72" i="70"/>
  <c r="Q140" i="70" s="1"/>
  <c r="Q200" i="70" s="1"/>
  <c r="Q71" i="70"/>
  <c r="Q139" i="70" s="1"/>
  <c r="Q199" i="70" s="1"/>
  <c r="Q67" i="70"/>
  <c r="Q135" i="70" s="1"/>
  <c r="Q195" i="70" s="1"/>
  <c r="Q103" i="70"/>
  <c r="Q171" i="70" s="1"/>
  <c r="Q231" i="70" s="1"/>
  <c r="Q69" i="70"/>
  <c r="Q137" i="70" s="1"/>
  <c r="Q197" i="70" s="1"/>
  <c r="T99" i="70"/>
  <c r="T167" i="70" s="1"/>
  <c r="T227" i="70" s="1"/>
  <c r="T82" i="70"/>
  <c r="T150" i="70" s="1"/>
  <c r="T210" i="70" s="1"/>
  <c r="T96" i="70"/>
  <c r="T164" i="70" s="1"/>
  <c r="T224" i="70" s="1"/>
  <c r="T78" i="70"/>
  <c r="T146" i="70" s="1"/>
  <c r="T206" i="70" s="1"/>
  <c r="T75" i="70"/>
  <c r="T143" i="70" s="1"/>
  <c r="T203" i="70" s="1"/>
  <c r="T67" i="70"/>
  <c r="T135" i="70" s="1"/>
  <c r="T195" i="70" s="1"/>
  <c r="T115" i="70"/>
  <c r="T183" i="70" s="1"/>
  <c r="T243" i="70" s="1"/>
  <c r="T83" i="70"/>
  <c r="T151" i="70" s="1"/>
  <c r="T211" i="70" s="1"/>
  <c r="T70" i="70"/>
  <c r="T138" i="70" s="1"/>
  <c r="T198" i="70" s="1"/>
  <c r="T95" i="70"/>
  <c r="T163" i="70" s="1"/>
  <c r="T223" i="70" s="1"/>
  <c r="T74" i="70"/>
  <c r="T142" i="70" s="1"/>
  <c r="T202" i="70" s="1"/>
  <c r="T66" i="70"/>
  <c r="T134" i="70" s="1"/>
  <c r="T194" i="70" s="1"/>
  <c r="T107" i="70"/>
  <c r="T175" i="70" s="1"/>
  <c r="T235" i="70" s="1"/>
  <c r="T111" i="70"/>
  <c r="T179" i="70" s="1"/>
  <c r="T239" i="70" s="1"/>
  <c r="T91" i="70"/>
  <c r="T159" i="70" s="1"/>
  <c r="T219" i="70" s="1"/>
  <c r="T103" i="70"/>
  <c r="T171" i="70" s="1"/>
  <c r="T231" i="70" s="1"/>
  <c r="T112" i="70"/>
  <c r="T180" i="70" s="1"/>
  <c r="T240" i="70" s="1"/>
  <c r="Q99" i="70"/>
  <c r="Q167" i="70" s="1"/>
  <c r="Q227" i="70" s="1"/>
  <c r="Q94" i="70"/>
  <c r="Q162" i="70" s="1"/>
  <c r="Q222" i="70" s="1"/>
  <c r="Q98" i="70"/>
  <c r="Q166" i="70" s="1"/>
  <c r="Q226" i="70" s="1"/>
  <c r="Q114" i="70"/>
  <c r="Q182" i="70" s="1"/>
  <c r="Q242" i="70" s="1"/>
  <c r="Q107" i="70"/>
  <c r="Q175" i="70" s="1"/>
  <c r="Q235" i="70" s="1"/>
  <c r="Q112" i="70"/>
  <c r="Q180" i="70" s="1"/>
  <c r="Q240" i="70" s="1"/>
  <c r="Q108" i="70"/>
  <c r="Q176" i="70" s="1"/>
  <c r="Q236" i="70" s="1"/>
  <c r="Q104" i="70"/>
  <c r="Q172" i="70" s="1"/>
  <c r="Q232" i="70" s="1"/>
  <c r="Q102" i="70"/>
  <c r="Q170" i="70" s="1"/>
  <c r="Q230" i="70" s="1"/>
  <c r="Q78" i="70"/>
  <c r="Q146" i="70" s="1"/>
  <c r="Q206" i="70" s="1"/>
  <c r="Q70" i="70"/>
  <c r="Q138" i="70" s="1"/>
  <c r="Q198" i="70" s="1"/>
  <c r="Q93" i="70"/>
  <c r="Q161" i="70" s="1"/>
  <c r="Q221" i="70" s="1"/>
  <c r="Q84" i="70"/>
  <c r="Q152" i="70" s="1"/>
  <c r="Q212" i="70" s="1"/>
  <c r="Q68" i="70"/>
  <c r="Q136" i="70" s="1"/>
  <c r="Q196" i="70" s="1"/>
  <c r="Q65" i="70"/>
  <c r="Q133" i="70" s="1"/>
  <c r="Q193" i="70" s="1"/>
  <c r="Q87" i="70"/>
  <c r="Q155" i="70" s="1"/>
  <c r="Q215" i="70" s="1"/>
  <c r="R165" i="70"/>
  <c r="R225" i="70" s="1"/>
  <c r="D165" i="70"/>
  <c r="D172" i="70"/>
  <c r="H172" i="70"/>
  <c r="C172" i="70"/>
  <c r="E134" i="70"/>
  <c r="F171" i="70"/>
  <c r="F165" i="70"/>
  <c r="E172" i="70"/>
  <c r="F172" i="70"/>
  <c r="I172" i="70"/>
  <c r="G172" i="70"/>
  <c r="I171" i="70"/>
  <c r="O158" i="70"/>
  <c r="O218" i="70" s="1"/>
  <c r="E156" i="70"/>
  <c r="O139" i="70"/>
  <c r="O199" i="70" s="1"/>
  <c r="F150" i="70"/>
  <c r="F141" i="70"/>
  <c r="H139" i="70"/>
  <c r="C165" i="70"/>
  <c r="F158" i="70"/>
  <c r="P166" i="70"/>
  <c r="P226" i="70" s="1"/>
  <c r="H174" i="70"/>
  <c r="C171" i="70"/>
  <c r="G150" i="70"/>
  <c r="I150" i="70"/>
  <c r="I169" i="70"/>
  <c r="D174" i="70"/>
  <c r="G165" i="70"/>
  <c r="H150" i="70"/>
  <c r="D140" i="70"/>
  <c r="J150" i="70"/>
  <c r="K176" i="70"/>
  <c r="J176" i="70"/>
  <c r="H176" i="70"/>
  <c r="K177" i="70"/>
  <c r="F177" i="70"/>
  <c r="C177" i="70"/>
  <c r="D177" i="70"/>
  <c r="I177" i="70"/>
  <c r="K155" i="70"/>
  <c r="J155" i="70"/>
  <c r="K170" i="70"/>
  <c r="F170" i="70"/>
  <c r="C170" i="70"/>
  <c r="E170" i="70"/>
  <c r="H170" i="70"/>
  <c r="K162" i="70"/>
  <c r="J162" i="70"/>
  <c r="D162" i="70"/>
  <c r="H162" i="70"/>
  <c r="K148" i="70"/>
  <c r="F148" i="70"/>
  <c r="F162" i="70"/>
  <c r="K168" i="70"/>
  <c r="H168" i="70"/>
  <c r="I173" i="70"/>
  <c r="I168" i="70"/>
  <c r="K142" i="70"/>
  <c r="G142" i="70"/>
  <c r="P142" i="70"/>
  <c r="P202" i="70" s="1"/>
  <c r="G162" i="70"/>
  <c r="H142" i="70"/>
  <c r="K178" i="70"/>
  <c r="C178" i="70"/>
  <c r="F178" i="70"/>
  <c r="D178" i="70"/>
  <c r="K179" i="70"/>
  <c r="D179" i="70"/>
  <c r="J179" i="70"/>
  <c r="C179" i="70"/>
  <c r="F163" i="70"/>
  <c r="C163" i="70"/>
  <c r="J178" i="70"/>
  <c r="K169" i="70"/>
  <c r="J169" i="70"/>
  <c r="H169" i="70"/>
  <c r="K153" i="70"/>
  <c r="F153" i="70"/>
  <c r="E153" i="70"/>
  <c r="D153" i="70"/>
  <c r="K174" i="70"/>
  <c r="J174" i="70"/>
  <c r="G174" i="70"/>
  <c r="C174" i="70"/>
  <c r="K173" i="70"/>
  <c r="H173" i="70"/>
  <c r="C173" i="70"/>
  <c r="D173" i="70"/>
  <c r="K158" i="70"/>
  <c r="E158" i="70"/>
  <c r="H158" i="70"/>
  <c r="J158" i="70"/>
  <c r="I158" i="70"/>
  <c r="G177" i="70"/>
  <c r="I165" i="70"/>
  <c r="G171" i="70"/>
  <c r="E171" i="70"/>
  <c r="H165" i="70"/>
  <c r="J156" i="70"/>
  <c r="H156" i="70"/>
  <c r="G156" i="70"/>
  <c r="K147" i="70"/>
  <c r="F147" i="70"/>
  <c r="C147" i="70"/>
  <c r="G139" i="70"/>
  <c r="D139" i="70"/>
  <c r="J139" i="70"/>
  <c r="R161" i="70"/>
  <c r="R221" i="70" s="1"/>
  <c r="C139" i="70"/>
  <c r="H147" i="70"/>
  <c r="K166" i="70"/>
  <c r="G166" i="70"/>
  <c r="D166" i="70"/>
  <c r="I166" i="70"/>
  <c r="K137" i="70"/>
  <c r="H137" i="70"/>
  <c r="K136" i="70"/>
  <c r="G136" i="70"/>
  <c r="F136" i="70"/>
  <c r="I136" i="70"/>
  <c r="F139" i="70"/>
  <c r="C156" i="70"/>
  <c r="E166" i="70"/>
  <c r="J137" i="70"/>
  <c r="J165" i="70"/>
  <c r="J136" i="70"/>
  <c r="I140" i="70"/>
  <c r="G141" i="70"/>
  <c r="D150" i="70"/>
  <c r="E141" i="70"/>
  <c r="J140" i="70"/>
  <c r="S133" i="70"/>
  <c r="S193" i="70" s="1"/>
  <c r="I141" i="70"/>
  <c r="D182" i="70"/>
  <c r="H181" i="70"/>
  <c r="M238" i="70"/>
  <c r="B178" i="70"/>
  <c r="M205" i="70"/>
  <c r="B145" i="70"/>
  <c r="M197" i="70"/>
  <c r="B137" i="70"/>
  <c r="I160" i="70"/>
  <c r="G160" i="70"/>
  <c r="C145" i="70"/>
  <c r="G133" i="70"/>
  <c r="M223" i="70"/>
  <c r="B163" i="70"/>
  <c r="M203" i="70"/>
  <c r="B143" i="70"/>
  <c r="M198" i="70"/>
  <c r="B138" i="70"/>
  <c r="D144" i="70"/>
  <c r="D154" i="70"/>
  <c r="D152" i="70"/>
  <c r="F182" i="70"/>
  <c r="M209" i="70"/>
  <c r="B149" i="70"/>
  <c r="M237" i="70"/>
  <c r="B177" i="70"/>
  <c r="M232" i="70"/>
  <c r="B172" i="70"/>
  <c r="M195" i="70"/>
  <c r="B135" i="70"/>
  <c r="E161" i="70"/>
  <c r="G161" i="70"/>
  <c r="C157" i="70"/>
  <c r="J181" i="70"/>
  <c r="H134" i="70"/>
  <c r="F144" i="70"/>
  <c r="D161" i="70"/>
  <c r="M222" i="70"/>
  <c r="B162" i="70"/>
  <c r="I179" i="70"/>
  <c r="K149" i="70"/>
  <c r="C149" i="70"/>
  <c r="E148" i="70"/>
  <c r="C182" i="70"/>
  <c r="C134" i="70"/>
  <c r="M212" i="70"/>
  <c r="B152" i="70"/>
  <c r="E145" i="70"/>
  <c r="F160" i="70"/>
  <c r="M206" i="70"/>
  <c r="B146" i="70"/>
  <c r="D155" i="70"/>
  <c r="H160" i="70"/>
  <c r="H148" i="70"/>
  <c r="G176" i="70"/>
  <c r="C161" i="70"/>
  <c r="J134" i="70"/>
  <c r="I134" i="70"/>
  <c r="G148" i="70"/>
  <c r="J152" i="70"/>
  <c r="C152" i="70"/>
  <c r="I181" i="70"/>
  <c r="E176" i="70"/>
  <c r="E173" i="70"/>
  <c r="E169" i="70"/>
  <c r="E165" i="70"/>
  <c r="H182" i="70"/>
  <c r="D181" i="70"/>
  <c r="H178" i="70"/>
  <c r="D158" i="70"/>
  <c r="I161" i="70"/>
  <c r="E154" i="70"/>
  <c r="I182" i="70"/>
  <c r="I163" i="70"/>
  <c r="E162" i="70"/>
  <c r="E160" i="70"/>
  <c r="T156" i="70"/>
  <c r="T216" i="70" s="1"/>
  <c r="I154" i="70"/>
  <c r="I144" i="70"/>
  <c r="K141" i="70"/>
  <c r="K140" i="70"/>
  <c r="H140" i="70"/>
  <c r="E136" i="70"/>
  <c r="G153" i="70"/>
  <c r="G149" i="70"/>
  <c r="C141" i="70"/>
  <c r="I178" i="70"/>
  <c r="I162" i="70"/>
  <c r="I155" i="70"/>
  <c r="M242" i="70"/>
  <c r="B182" i="70"/>
  <c r="F179" i="70"/>
  <c r="J166" i="70"/>
  <c r="J163" i="70"/>
  <c r="M221" i="70"/>
  <c r="B161" i="70"/>
  <c r="F156" i="70"/>
  <c r="F155" i="70"/>
  <c r="M207" i="70"/>
  <c r="B147" i="70"/>
  <c r="J142" i="70"/>
  <c r="M233" i="70"/>
  <c r="B173" i="70"/>
  <c r="I170" i="70"/>
  <c r="H171" i="70"/>
  <c r="H163" i="70"/>
  <c r="H153" i="70"/>
  <c r="D149" i="70"/>
  <c r="H145" i="70"/>
  <c r="H136" i="70"/>
  <c r="M230" i="70"/>
  <c r="B170" i="70"/>
  <c r="Q145" i="70"/>
  <c r="Q205" i="70" s="1"/>
  <c r="F145" i="70"/>
  <c r="F137" i="70"/>
  <c r="C169" i="70"/>
  <c r="G157" i="70"/>
  <c r="G155" i="70"/>
  <c r="C153" i="70"/>
  <c r="C142" i="70"/>
  <c r="E182" i="70"/>
  <c r="M225" i="70"/>
  <c r="B165" i="70"/>
  <c r="F181" i="70"/>
  <c r="M239" i="70"/>
  <c r="B179" i="70"/>
  <c r="B176" i="70"/>
  <c r="M236" i="70"/>
  <c r="M235" i="70"/>
  <c r="B175" i="70"/>
  <c r="F168" i="70"/>
  <c r="M226" i="70"/>
  <c r="B166" i="70"/>
  <c r="M215" i="70"/>
  <c r="B155" i="70"/>
  <c r="M210" i="70"/>
  <c r="B150" i="70"/>
  <c r="M199" i="70"/>
  <c r="B139" i="70"/>
  <c r="B134" i="70"/>
  <c r="M194" i="70"/>
  <c r="E149" i="70"/>
  <c r="E133" i="70"/>
  <c r="G140" i="70"/>
  <c r="J170" i="70"/>
  <c r="J153" i="70"/>
  <c r="F140" i="70"/>
  <c r="F134" i="70"/>
  <c r="G169" i="70"/>
  <c r="G147" i="70"/>
  <c r="J182" i="70"/>
  <c r="J173" i="70"/>
  <c r="F149" i="70"/>
  <c r="E181" i="70"/>
  <c r="K160" i="70"/>
  <c r="K152" i="70"/>
  <c r="M208" i="70"/>
  <c r="B148" i="70"/>
  <c r="D145" i="70"/>
  <c r="H133" i="70"/>
  <c r="D160" i="70"/>
  <c r="B141" i="70"/>
  <c r="M201" i="70"/>
  <c r="M220" i="70"/>
  <c r="B160" i="70"/>
  <c r="J154" i="70"/>
  <c r="M211" i="70"/>
  <c r="B151" i="70"/>
  <c r="C144" i="70"/>
  <c r="J157" i="70"/>
  <c r="J144" i="70"/>
  <c r="K163" i="70"/>
  <c r="D163" i="70"/>
  <c r="D157" i="70"/>
  <c r="E179" i="70"/>
  <c r="M213" i="70"/>
  <c r="B153" i="70"/>
  <c r="I157" i="70"/>
  <c r="I152" i="70"/>
  <c r="C155" i="70"/>
  <c r="C154" i="70"/>
  <c r="I133" i="70"/>
  <c r="B168" i="70"/>
  <c r="M228" i="70"/>
  <c r="M219" i="70"/>
  <c r="B159" i="70"/>
  <c r="M218" i="70"/>
  <c r="B158" i="70"/>
  <c r="C133" i="70"/>
  <c r="H149" i="70"/>
  <c r="D133" i="70"/>
  <c r="H154" i="70"/>
  <c r="G181" i="70"/>
  <c r="D142" i="70"/>
  <c r="M243" i="70"/>
  <c r="B183" i="70"/>
  <c r="M234" i="70"/>
  <c r="B174" i="70"/>
  <c r="M231" i="70"/>
  <c r="B171" i="70"/>
  <c r="M224" i="70"/>
  <c r="B164" i="70"/>
  <c r="J161" i="70"/>
  <c r="J160" i="70"/>
  <c r="B156" i="70"/>
  <c r="M216" i="70"/>
  <c r="F142" i="70"/>
  <c r="I145" i="70"/>
  <c r="F161" i="70"/>
  <c r="J133" i="70"/>
  <c r="G144" i="70"/>
  <c r="J148" i="70"/>
  <c r="I176" i="70"/>
  <c r="E177" i="70"/>
  <c r="E168" i="70"/>
  <c r="K171" i="70"/>
  <c r="H177" i="70"/>
  <c r="H161" i="70"/>
  <c r="H157" i="70"/>
  <c r="D168" i="70"/>
  <c r="E163" i="70"/>
  <c r="K156" i="70"/>
  <c r="D156" i="70"/>
  <c r="M214" i="70"/>
  <c r="B154" i="70"/>
  <c r="K139" i="70"/>
  <c r="E139" i="70"/>
  <c r="E178" i="70"/>
  <c r="I174" i="70"/>
  <c r="E157" i="70"/>
  <c r="I156" i="70"/>
  <c r="E152" i="70"/>
  <c r="I148" i="70"/>
  <c r="I147" i="70"/>
  <c r="E144" i="70"/>
  <c r="I139" i="70"/>
  <c r="G182" i="70"/>
  <c r="G179" i="70"/>
  <c r="G178" i="70"/>
  <c r="G173" i="70"/>
  <c r="G170" i="70"/>
  <c r="C166" i="70"/>
  <c r="G163" i="70"/>
  <c r="C162" i="70"/>
  <c r="C158" i="70"/>
  <c r="C176" i="70"/>
  <c r="D171" i="70"/>
  <c r="I149" i="70"/>
  <c r="E137" i="70"/>
  <c r="M240" i="70"/>
  <c r="B180" i="70"/>
  <c r="F176" i="70"/>
  <c r="F173" i="70"/>
  <c r="M229" i="70"/>
  <c r="B169" i="70"/>
  <c r="J168" i="70"/>
  <c r="F157" i="70"/>
  <c r="H155" i="70"/>
  <c r="G145" i="70"/>
  <c r="E174" i="70"/>
  <c r="M217" i="70"/>
  <c r="B157" i="70"/>
  <c r="H179" i="70"/>
  <c r="H152" i="70"/>
  <c r="D148" i="70"/>
  <c r="H144" i="70"/>
  <c r="H141" i="70"/>
  <c r="D137" i="70"/>
  <c r="D136" i="70"/>
  <c r="D176" i="70"/>
  <c r="E150" i="70"/>
  <c r="J149" i="70"/>
  <c r="D147" i="70"/>
  <c r="E142" i="70"/>
  <c r="J141" i="70"/>
  <c r="M193" i="70"/>
  <c r="B133" i="70"/>
  <c r="G168" i="70"/>
  <c r="G158" i="70"/>
  <c r="G154" i="70"/>
  <c r="G137" i="70"/>
  <c r="G134" i="70"/>
  <c r="D134" i="70"/>
  <c r="J177" i="70"/>
  <c r="J171" i="70"/>
  <c r="M227" i="70"/>
  <c r="B167" i="70"/>
  <c r="J147" i="70"/>
  <c r="E155" i="70"/>
  <c r="I153" i="70"/>
  <c r="I142" i="70"/>
  <c r="I137" i="70"/>
  <c r="N157" i="70"/>
  <c r="N217" i="70" s="1"/>
  <c r="G152" i="70"/>
  <c r="F169" i="70"/>
  <c r="F154" i="70"/>
  <c r="F152" i="70"/>
  <c r="C181" i="70"/>
  <c r="C168" i="70"/>
  <c r="C148" i="70"/>
  <c r="C140" i="70"/>
  <c r="F166" i="70"/>
  <c r="J145" i="70"/>
  <c r="F133" i="70"/>
  <c r="B131" i="36" l="1"/>
  <c r="B63" i="36"/>
  <c r="G2" i="36" l="1"/>
  <c r="N1" i="58" l="1"/>
  <c r="N1" i="57"/>
  <c r="G48" i="58"/>
  <c r="G48" i="57"/>
  <c r="B63" i="54"/>
  <c r="B131" i="54" s="1"/>
  <c r="B45" i="58" l="1"/>
  <c r="B45" i="57"/>
  <c r="B6" i="36" l="1"/>
  <c r="C6" i="36"/>
  <c r="D6" i="36"/>
  <c r="E6" i="36"/>
  <c r="F6" i="36"/>
  <c r="G6" i="36"/>
  <c r="H6" i="36"/>
  <c r="I6" i="36"/>
  <c r="J6" i="36"/>
  <c r="K6" i="36"/>
  <c r="B7" i="36"/>
  <c r="C7" i="36"/>
  <c r="D7" i="36"/>
  <c r="E7" i="36"/>
  <c r="F7" i="36"/>
  <c r="G7" i="36"/>
  <c r="H7" i="36"/>
  <c r="I7" i="36"/>
  <c r="J7" i="36"/>
  <c r="K7" i="36"/>
  <c r="B8" i="36"/>
  <c r="C8" i="36"/>
  <c r="D8" i="36"/>
  <c r="E8" i="36"/>
  <c r="F8" i="36"/>
  <c r="G8" i="36"/>
  <c r="H8" i="36"/>
  <c r="I8" i="36"/>
  <c r="J8" i="36"/>
  <c r="K8" i="36"/>
  <c r="B9" i="36"/>
  <c r="C9" i="36"/>
  <c r="D9" i="36"/>
  <c r="E9" i="36"/>
  <c r="F9" i="36"/>
  <c r="G9" i="36"/>
  <c r="H9" i="36"/>
  <c r="I9" i="36"/>
  <c r="J9" i="36"/>
  <c r="K9" i="36"/>
  <c r="B10" i="36"/>
  <c r="C10" i="36"/>
  <c r="D10" i="36"/>
  <c r="E10" i="36"/>
  <c r="F10" i="36"/>
  <c r="G10" i="36"/>
  <c r="H10" i="36"/>
  <c r="I10" i="36"/>
  <c r="J10" i="36"/>
  <c r="K10" i="36"/>
  <c r="B11" i="36"/>
  <c r="C11" i="36"/>
  <c r="D11" i="36"/>
  <c r="E11" i="36"/>
  <c r="F11" i="36"/>
  <c r="G11" i="36"/>
  <c r="H11" i="36"/>
  <c r="I11" i="36"/>
  <c r="J11" i="36"/>
  <c r="K11" i="36"/>
  <c r="B12" i="36"/>
  <c r="C12" i="36"/>
  <c r="D12" i="36"/>
  <c r="E12" i="36"/>
  <c r="F12" i="36"/>
  <c r="G12" i="36"/>
  <c r="H12" i="36"/>
  <c r="I12" i="36"/>
  <c r="J12" i="36"/>
  <c r="K12" i="36"/>
  <c r="B13" i="36"/>
  <c r="C13" i="36"/>
  <c r="D13" i="36"/>
  <c r="E13" i="36"/>
  <c r="F13" i="36"/>
  <c r="G13" i="36"/>
  <c r="H13" i="36"/>
  <c r="I13" i="36"/>
  <c r="J13" i="36"/>
  <c r="K13" i="36"/>
  <c r="B14" i="36"/>
  <c r="C14" i="36"/>
  <c r="D14" i="36"/>
  <c r="E14" i="36"/>
  <c r="F14" i="36"/>
  <c r="G14" i="36"/>
  <c r="H14" i="36"/>
  <c r="I14" i="36"/>
  <c r="J14" i="36"/>
  <c r="K14" i="36"/>
  <c r="B15" i="36"/>
  <c r="C15" i="36"/>
  <c r="D15" i="36"/>
  <c r="E15" i="36"/>
  <c r="F15" i="36"/>
  <c r="G15" i="36"/>
  <c r="H15" i="36"/>
  <c r="I15" i="36"/>
  <c r="J15" i="36"/>
  <c r="K15" i="36"/>
  <c r="B16" i="36"/>
  <c r="C16" i="36"/>
  <c r="D16" i="36"/>
  <c r="E16" i="36"/>
  <c r="F16" i="36"/>
  <c r="G16" i="36"/>
  <c r="H16" i="36"/>
  <c r="I16" i="36"/>
  <c r="J16" i="36"/>
  <c r="K16" i="36"/>
  <c r="B17" i="36"/>
  <c r="C17" i="36"/>
  <c r="D17" i="36"/>
  <c r="E17" i="36"/>
  <c r="F17" i="36"/>
  <c r="G17" i="36"/>
  <c r="H17" i="36"/>
  <c r="I17" i="36"/>
  <c r="J17" i="36"/>
  <c r="K17" i="36"/>
  <c r="B18" i="36"/>
  <c r="C18" i="36"/>
  <c r="D18" i="36"/>
  <c r="E18" i="36"/>
  <c r="F18" i="36"/>
  <c r="G18" i="36"/>
  <c r="H18" i="36"/>
  <c r="I18" i="36"/>
  <c r="J18" i="36"/>
  <c r="K18" i="36"/>
  <c r="B19" i="36"/>
  <c r="C19" i="36"/>
  <c r="D19" i="36"/>
  <c r="E19" i="36"/>
  <c r="F19" i="36"/>
  <c r="G19" i="36"/>
  <c r="H19" i="36"/>
  <c r="I19" i="36"/>
  <c r="J19" i="36"/>
  <c r="K19" i="36"/>
  <c r="B20" i="36"/>
  <c r="C20" i="36"/>
  <c r="D20" i="36"/>
  <c r="E20" i="36"/>
  <c r="F20" i="36"/>
  <c r="G20" i="36"/>
  <c r="H20" i="36"/>
  <c r="I20" i="36"/>
  <c r="J20" i="36"/>
  <c r="K20" i="36"/>
  <c r="B21" i="36"/>
  <c r="C21" i="36"/>
  <c r="D21" i="36"/>
  <c r="E21" i="36"/>
  <c r="F21" i="36"/>
  <c r="G21" i="36"/>
  <c r="H21" i="36"/>
  <c r="I21" i="36"/>
  <c r="J21" i="36"/>
  <c r="K21" i="36"/>
  <c r="B22" i="36"/>
  <c r="C22" i="36"/>
  <c r="D22" i="36"/>
  <c r="E22" i="36"/>
  <c r="F22" i="36"/>
  <c r="G22" i="36"/>
  <c r="H22" i="36"/>
  <c r="I22" i="36"/>
  <c r="J22" i="36"/>
  <c r="K22" i="36"/>
  <c r="B23" i="36"/>
  <c r="C23" i="36"/>
  <c r="D23" i="36"/>
  <c r="E23" i="36"/>
  <c r="F23" i="36"/>
  <c r="G23" i="36"/>
  <c r="H23" i="36"/>
  <c r="I23" i="36"/>
  <c r="J23" i="36"/>
  <c r="K23" i="36"/>
  <c r="B24" i="36"/>
  <c r="C24" i="36"/>
  <c r="D24" i="36"/>
  <c r="E24" i="36"/>
  <c r="F24" i="36"/>
  <c r="G24" i="36"/>
  <c r="H24" i="36"/>
  <c r="I24" i="36"/>
  <c r="J24" i="36"/>
  <c r="K24" i="36"/>
  <c r="B25" i="36"/>
  <c r="C25" i="36"/>
  <c r="D25" i="36"/>
  <c r="E25" i="36"/>
  <c r="F25" i="36"/>
  <c r="G25" i="36"/>
  <c r="H25" i="36"/>
  <c r="I25" i="36"/>
  <c r="J25" i="36"/>
  <c r="K25" i="36"/>
  <c r="B26" i="36"/>
  <c r="C26" i="36"/>
  <c r="D26" i="36"/>
  <c r="E26" i="36"/>
  <c r="F26" i="36"/>
  <c r="G26" i="36"/>
  <c r="H26" i="36"/>
  <c r="I26" i="36"/>
  <c r="J26" i="36"/>
  <c r="K26" i="36"/>
  <c r="B27" i="36"/>
  <c r="C27" i="36"/>
  <c r="D27" i="36"/>
  <c r="E27" i="36"/>
  <c r="F27" i="36"/>
  <c r="G27" i="36"/>
  <c r="H27" i="36"/>
  <c r="I27" i="36"/>
  <c r="J27" i="36"/>
  <c r="K27" i="36"/>
  <c r="B28" i="36"/>
  <c r="C28" i="36"/>
  <c r="D28" i="36"/>
  <c r="E28" i="36"/>
  <c r="F28" i="36"/>
  <c r="G28" i="36"/>
  <c r="H28" i="36"/>
  <c r="I28" i="36"/>
  <c r="J28" i="36"/>
  <c r="K28" i="36"/>
  <c r="B29" i="36"/>
  <c r="C29" i="36"/>
  <c r="D29" i="36"/>
  <c r="E29" i="36"/>
  <c r="F29" i="36"/>
  <c r="G29" i="36"/>
  <c r="H29" i="36"/>
  <c r="I29" i="36"/>
  <c r="J29" i="36"/>
  <c r="K29" i="36"/>
  <c r="B30" i="36"/>
  <c r="B30" i="54" s="1"/>
  <c r="B90" i="54" s="1"/>
  <c r="B158" i="54" s="1"/>
  <c r="C30" i="36"/>
  <c r="D30" i="36"/>
  <c r="E30" i="36"/>
  <c r="F30" i="36"/>
  <c r="G30" i="36"/>
  <c r="H30" i="36"/>
  <c r="I30" i="36"/>
  <c r="J30" i="36"/>
  <c r="K30" i="36"/>
  <c r="B31" i="36"/>
  <c r="B31" i="54" s="1"/>
  <c r="B91" i="54" s="1"/>
  <c r="B159" i="54" s="1"/>
  <c r="C31" i="36"/>
  <c r="D31" i="36"/>
  <c r="E31" i="36"/>
  <c r="F31" i="36"/>
  <c r="G31" i="36"/>
  <c r="H31" i="36"/>
  <c r="I31" i="36"/>
  <c r="J31" i="36"/>
  <c r="K31" i="36"/>
  <c r="B32" i="36"/>
  <c r="C32" i="36"/>
  <c r="D32" i="36"/>
  <c r="E32" i="36"/>
  <c r="F32" i="36"/>
  <c r="G32" i="36"/>
  <c r="H32" i="36"/>
  <c r="I32" i="36"/>
  <c r="J32" i="36"/>
  <c r="K32" i="36"/>
  <c r="B33" i="36"/>
  <c r="C33" i="36"/>
  <c r="D33" i="36"/>
  <c r="E33" i="36"/>
  <c r="F33" i="36"/>
  <c r="G33" i="36"/>
  <c r="H33" i="36"/>
  <c r="I33" i="36"/>
  <c r="J33" i="36"/>
  <c r="K33" i="36"/>
  <c r="B34" i="36"/>
  <c r="C34" i="36"/>
  <c r="D34" i="36"/>
  <c r="E34" i="36"/>
  <c r="F34" i="36"/>
  <c r="G34" i="36"/>
  <c r="H34" i="36"/>
  <c r="I34" i="36"/>
  <c r="J34" i="36"/>
  <c r="K34" i="36"/>
  <c r="B35" i="36"/>
  <c r="C35" i="36"/>
  <c r="D35" i="36"/>
  <c r="E35" i="36"/>
  <c r="F35" i="36"/>
  <c r="G35" i="36"/>
  <c r="H35" i="36"/>
  <c r="I35" i="36"/>
  <c r="J35" i="36"/>
  <c r="K35" i="36"/>
  <c r="B36" i="36"/>
  <c r="C36" i="36"/>
  <c r="D36" i="36"/>
  <c r="E36" i="36"/>
  <c r="F36" i="36"/>
  <c r="G36" i="36"/>
  <c r="H36" i="36"/>
  <c r="I36" i="36"/>
  <c r="J36" i="36"/>
  <c r="K36" i="36"/>
  <c r="B37" i="36"/>
  <c r="C37" i="36"/>
  <c r="D37" i="36"/>
  <c r="E37" i="36"/>
  <c r="F37" i="36"/>
  <c r="G37" i="36"/>
  <c r="H37" i="36"/>
  <c r="I37" i="36"/>
  <c r="J37" i="36"/>
  <c r="J37" i="54" s="1"/>
  <c r="K37" i="36"/>
  <c r="B38" i="36"/>
  <c r="C38" i="36"/>
  <c r="D38" i="36"/>
  <c r="E38" i="36"/>
  <c r="F38" i="36"/>
  <c r="G38" i="36"/>
  <c r="H38" i="36"/>
  <c r="I38" i="36"/>
  <c r="J38" i="36"/>
  <c r="K38" i="36"/>
  <c r="B39" i="36"/>
  <c r="B99" i="36" s="1"/>
  <c r="C39" i="36"/>
  <c r="D39" i="36"/>
  <c r="E39" i="36"/>
  <c r="F39" i="36"/>
  <c r="G39" i="36"/>
  <c r="H39" i="36"/>
  <c r="I39" i="36"/>
  <c r="J39" i="36"/>
  <c r="K39" i="36"/>
  <c r="B40" i="36"/>
  <c r="C40" i="36"/>
  <c r="D40" i="36"/>
  <c r="E40" i="36"/>
  <c r="F40" i="36"/>
  <c r="G40" i="36"/>
  <c r="H40" i="36"/>
  <c r="I40" i="36"/>
  <c r="J40" i="36"/>
  <c r="K40" i="36"/>
  <c r="B41" i="36"/>
  <c r="C41" i="36"/>
  <c r="D41" i="36"/>
  <c r="E41" i="36"/>
  <c r="F41" i="36"/>
  <c r="G41" i="36"/>
  <c r="H41" i="36"/>
  <c r="I41" i="36"/>
  <c r="J41" i="36"/>
  <c r="K41" i="36"/>
  <c r="B42" i="36"/>
  <c r="C42" i="36"/>
  <c r="D42" i="36"/>
  <c r="E42" i="36"/>
  <c r="F42" i="36"/>
  <c r="G42" i="36"/>
  <c r="H42" i="36"/>
  <c r="I42" i="36"/>
  <c r="J42" i="36"/>
  <c r="K42" i="36"/>
  <c r="B43" i="36"/>
  <c r="C43" i="36"/>
  <c r="D43" i="36"/>
  <c r="E43" i="36"/>
  <c r="F43" i="36"/>
  <c r="G43" i="36"/>
  <c r="H43" i="36"/>
  <c r="I43" i="36"/>
  <c r="J43" i="36"/>
  <c r="K43" i="36"/>
  <c r="B44" i="36"/>
  <c r="C44" i="36"/>
  <c r="D44" i="36"/>
  <c r="E44" i="36"/>
  <c r="F44" i="36"/>
  <c r="F44" i="54" s="1"/>
  <c r="G44" i="36"/>
  <c r="H44" i="36"/>
  <c r="I44" i="36"/>
  <c r="J44" i="36"/>
  <c r="K44" i="36"/>
  <c r="B45" i="36"/>
  <c r="C45" i="36"/>
  <c r="D45" i="36"/>
  <c r="E45" i="36"/>
  <c r="F45" i="36"/>
  <c r="G45" i="36"/>
  <c r="H45" i="36"/>
  <c r="I45" i="36"/>
  <c r="J45" i="36"/>
  <c r="K45" i="36"/>
  <c r="B46" i="36"/>
  <c r="C46" i="36"/>
  <c r="D46" i="36"/>
  <c r="E46" i="36"/>
  <c r="F46" i="36"/>
  <c r="G46" i="36"/>
  <c r="H46" i="36"/>
  <c r="I46" i="36"/>
  <c r="J46" i="36"/>
  <c r="K46" i="36"/>
  <c r="B47" i="36"/>
  <c r="C47" i="36"/>
  <c r="D47" i="36"/>
  <c r="E47" i="36"/>
  <c r="F47" i="36"/>
  <c r="G47" i="36"/>
  <c r="H47" i="36"/>
  <c r="I47" i="36"/>
  <c r="J47" i="36"/>
  <c r="K47" i="36"/>
  <c r="B48" i="36"/>
  <c r="C48" i="36"/>
  <c r="D48" i="36"/>
  <c r="E48" i="36"/>
  <c r="F48" i="36"/>
  <c r="G48" i="36"/>
  <c r="H48" i="36"/>
  <c r="I48" i="36"/>
  <c r="J48" i="36"/>
  <c r="K48" i="36"/>
  <c r="B49" i="36"/>
  <c r="C49" i="36"/>
  <c r="D49" i="36"/>
  <c r="E49" i="36"/>
  <c r="F49" i="36"/>
  <c r="G49" i="36"/>
  <c r="H49" i="36"/>
  <c r="I49" i="36"/>
  <c r="J49" i="36"/>
  <c r="K49" i="36"/>
  <c r="B50" i="36"/>
  <c r="C50" i="36"/>
  <c r="D50" i="36"/>
  <c r="E50" i="36"/>
  <c r="F50" i="36"/>
  <c r="G50" i="36"/>
  <c r="H50" i="36"/>
  <c r="I50" i="36"/>
  <c r="I50" i="54" s="1"/>
  <c r="J50" i="36"/>
  <c r="K50" i="36"/>
  <c r="B51" i="36"/>
  <c r="C51" i="36"/>
  <c r="D51" i="36"/>
  <c r="E51" i="36"/>
  <c r="F51" i="36"/>
  <c r="G51" i="36"/>
  <c r="H51" i="36"/>
  <c r="I51" i="36"/>
  <c r="J51" i="36"/>
  <c r="K51" i="36"/>
  <c r="B52" i="36"/>
  <c r="C52" i="36"/>
  <c r="D52" i="36"/>
  <c r="E52" i="36"/>
  <c r="F52" i="36"/>
  <c r="G52" i="36"/>
  <c r="H52" i="36"/>
  <c r="I52" i="36"/>
  <c r="J52" i="36"/>
  <c r="K52" i="36"/>
  <c r="B53" i="36"/>
  <c r="C53" i="36"/>
  <c r="D53" i="36"/>
  <c r="E53" i="36"/>
  <c r="F53" i="36"/>
  <c r="G53" i="36"/>
  <c r="H53" i="36"/>
  <c r="I53" i="36"/>
  <c r="J53" i="36"/>
  <c r="K53" i="36"/>
  <c r="B54" i="36"/>
  <c r="C54" i="36"/>
  <c r="D54" i="36"/>
  <c r="E54" i="36"/>
  <c r="F54" i="36"/>
  <c r="G54" i="36"/>
  <c r="H54" i="36"/>
  <c r="I54" i="36"/>
  <c r="J54" i="36"/>
  <c r="K54" i="36"/>
  <c r="B55" i="36"/>
  <c r="C55" i="36"/>
  <c r="D55" i="36"/>
  <c r="E55" i="36"/>
  <c r="F55" i="36"/>
  <c r="G55" i="36"/>
  <c r="H55" i="36"/>
  <c r="I55" i="36"/>
  <c r="J55" i="36"/>
  <c r="K55" i="36"/>
  <c r="D5" i="36"/>
  <c r="E5" i="36"/>
  <c r="F5" i="36"/>
  <c r="G5" i="36"/>
  <c r="H5" i="36"/>
  <c r="I5" i="36"/>
  <c r="J5" i="36"/>
  <c r="K5" i="36"/>
  <c r="B5" i="36"/>
  <c r="C5" i="36"/>
  <c r="A2" i="36"/>
  <c r="G1" i="36"/>
  <c r="C1" i="36"/>
  <c r="B113" i="36"/>
  <c r="B181" i="36" s="1"/>
  <c r="D21" i="54"/>
  <c r="B29" i="54"/>
  <c r="B89" i="54" s="1"/>
  <c r="B157" i="54" s="1"/>
  <c r="F31" i="54"/>
  <c r="F34" i="54"/>
  <c r="F36" i="54"/>
  <c r="B39" i="54"/>
  <c r="B99" i="54" s="1"/>
  <c r="B167" i="54" s="1"/>
  <c r="F43" i="54"/>
  <c r="J43" i="54"/>
  <c r="F48" i="54"/>
  <c r="B5" i="54" l="1"/>
  <c r="B65" i="54" s="1"/>
  <c r="B133" i="54" s="1"/>
  <c r="B51" i="58"/>
  <c r="B51" i="57"/>
  <c r="G51" i="58"/>
  <c r="G51" i="57"/>
  <c r="G55" i="54"/>
  <c r="G101" i="58"/>
  <c r="G101" i="57"/>
  <c r="I54" i="54"/>
  <c r="I100" i="58"/>
  <c r="I100" i="57"/>
  <c r="K53" i="54"/>
  <c r="K113" i="54" s="1"/>
  <c r="K181" i="54" s="1"/>
  <c r="K99" i="58"/>
  <c r="K99" i="57"/>
  <c r="C53" i="54"/>
  <c r="C99" i="58"/>
  <c r="C99" i="57"/>
  <c r="L53" i="36"/>
  <c r="E52" i="54"/>
  <c r="E112" i="54" s="1"/>
  <c r="E98" i="58"/>
  <c r="E98" i="57"/>
  <c r="G51" i="54"/>
  <c r="G97" i="58"/>
  <c r="G97" i="57"/>
  <c r="E50" i="54"/>
  <c r="E96" i="58"/>
  <c r="E96" i="57"/>
  <c r="G49" i="54"/>
  <c r="G95" i="57"/>
  <c r="G95" i="58"/>
  <c r="I48" i="54"/>
  <c r="I94" i="58"/>
  <c r="I94" i="57"/>
  <c r="K47" i="54"/>
  <c r="K107" i="54" s="1"/>
  <c r="K175" i="54" s="1"/>
  <c r="K93" i="58"/>
  <c r="K93" i="57"/>
  <c r="C47" i="54"/>
  <c r="C93" i="58"/>
  <c r="C93" i="57"/>
  <c r="L47" i="36"/>
  <c r="E46" i="54"/>
  <c r="E92" i="58"/>
  <c r="E92" i="57"/>
  <c r="G45" i="54"/>
  <c r="G105" i="54" s="1"/>
  <c r="G91" i="58"/>
  <c r="G91" i="57"/>
  <c r="I44" i="54"/>
  <c r="I104" i="54" s="1"/>
  <c r="I90" i="58"/>
  <c r="I90" i="57"/>
  <c r="G43" i="54"/>
  <c r="G89" i="58"/>
  <c r="G89" i="57"/>
  <c r="I42" i="54"/>
  <c r="I88" i="58"/>
  <c r="I88" i="57"/>
  <c r="K87" i="58"/>
  <c r="K87" i="57"/>
  <c r="C41" i="54"/>
  <c r="C87" i="58"/>
  <c r="C87" i="57"/>
  <c r="L41" i="36"/>
  <c r="E40" i="54"/>
  <c r="E86" i="58"/>
  <c r="E86" i="57"/>
  <c r="G39" i="54"/>
  <c r="G85" i="58"/>
  <c r="G85" i="57"/>
  <c r="I38" i="54"/>
  <c r="I98" i="54" s="1"/>
  <c r="I84" i="58"/>
  <c r="I84" i="57"/>
  <c r="K37" i="54"/>
  <c r="K97" i="54" s="1"/>
  <c r="K165" i="54" s="1"/>
  <c r="K83" i="58"/>
  <c r="K83" i="57"/>
  <c r="C37" i="54"/>
  <c r="C83" i="58"/>
  <c r="C83" i="57"/>
  <c r="L37" i="36"/>
  <c r="E36" i="54"/>
  <c r="E82" i="58"/>
  <c r="E82" i="57"/>
  <c r="G35" i="54"/>
  <c r="G81" i="58"/>
  <c r="G81" i="57"/>
  <c r="I34" i="54"/>
  <c r="I80" i="58"/>
  <c r="I80" i="57"/>
  <c r="K33" i="54"/>
  <c r="K93" i="54" s="1"/>
  <c r="K161" i="54" s="1"/>
  <c r="K79" i="58"/>
  <c r="K79" i="57"/>
  <c r="C33" i="54"/>
  <c r="C79" i="58"/>
  <c r="C79" i="57"/>
  <c r="L33" i="36"/>
  <c r="E32" i="54"/>
  <c r="E78" i="58"/>
  <c r="E78" i="57"/>
  <c r="G31" i="54"/>
  <c r="G77" i="58"/>
  <c r="G77" i="57"/>
  <c r="I30" i="54"/>
  <c r="I90" i="54" s="1"/>
  <c r="I76" i="58"/>
  <c r="I76" i="57"/>
  <c r="K29" i="54"/>
  <c r="K75" i="57"/>
  <c r="K75" i="58"/>
  <c r="C29" i="54"/>
  <c r="C75" i="58"/>
  <c r="C75" i="57"/>
  <c r="L29" i="36"/>
  <c r="E74" i="58"/>
  <c r="E74" i="57"/>
  <c r="G27" i="54"/>
  <c r="G73" i="58"/>
  <c r="G73" i="57"/>
  <c r="E26" i="54"/>
  <c r="E86" i="54" s="1"/>
  <c r="E72" i="58"/>
  <c r="E72" i="57"/>
  <c r="G25" i="54"/>
  <c r="G71" i="58"/>
  <c r="G71" i="57"/>
  <c r="I24" i="54"/>
  <c r="I70" i="58"/>
  <c r="I70" i="57"/>
  <c r="K23" i="54"/>
  <c r="K83" i="54" s="1"/>
  <c r="K151" i="54" s="1"/>
  <c r="K69" i="58"/>
  <c r="K69" i="57"/>
  <c r="C69" i="58"/>
  <c r="C69" i="57"/>
  <c r="K21" i="54"/>
  <c r="K67" i="58"/>
  <c r="K67" i="57"/>
  <c r="C67" i="58"/>
  <c r="C67" i="57"/>
  <c r="E20" i="54"/>
  <c r="E66" i="58"/>
  <c r="E66" i="57"/>
  <c r="G19" i="54"/>
  <c r="G65" i="58"/>
  <c r="G65" i="57"/>
  <c r="E18" i="54"/>
  <c r="E78" i="54" s="1"/>
  <c r="E64" i="58"/>
  <c r="E64" i="57"/>
  <c r="G17" i="54"/>
  <c r="G77" i="54" s="1"/>
  <c r="G63" i="58"/>
  <c r="G63" i="57"/>
  <c r="I16" i="54"/>
  <c r="I62" i="58"/>
  <c r="I62" i="57"/>
  <c r="K15" i="54"/>
  <c r="K61" i="58"/>
  <c r="K61" i="57"/>
  <c r="C61" i="58"/>
  <c r="C61" i="57"/>
  <c r="E14" i="54"/>
  <c r="E60" i="58"/>
  <c r="E60" i="57"/>
  <c r="K13" i="54"/>
  <c r="K59" i="58"/>
  <c r="K59" i="57"/>
  <c r="C59" i="58"/>
  <c r="C59" i="57"/>
  <c r="I12" i="54"/>
  <c r="I72" i="54" s="1"/>
  <c r="I58" i="58"/>
  <c r="I58" i="57"/>
  <c r="E12" i="54"/>
  <c r="E58" i="58"/>
  <c r="E58" i="57"/>
  <c r="K11" i="54"/>
  <c r="K71" i="54" s="1"/>
  <c r="K139" i="54" s="1"/>
  <c r="K57" i="58"/>
  <c r="K57" i="57"/>
  <c r="G11" i="54"/>
  <c r="G71" i="54" s="1"/>
  <c r="G57" i="58"/>
  <c r="G57" i="57"/>
  <c r="C57" i="58"/>
  <c r="C57" i="57"/>
  <c r="I10" i="54"/>
  <c r="I70" i="54" s="1"/>
  <c r="I56" i="58"/>
  <c r="I56" i="57"/>
  <c r="E10" i="54"/>
  <c r="E70" i="54" s="1"/>
  <c r="E56" i="58"/>
  <c r="E56" i="57"/>
  <c r="K9" i="54"/>
  <c r="K69" i="54" s="1"/>
  <c r="K137" i="54" s="1"/>
  <c r="K55" i="58"/>
  <c r="K55" i="57"/>
  <c r="G9" i="54"/>
  <c r="G55" i="58"/>
  <c r="G55" i="57"/>
  <c r="C55" i="58"/>
  <c r="C55" i="57"/>
  <c r="I8" i="54"/>
  <c r="I68" i="54" s="1"/>
  <c r="I54" i="57"/>
  <c r="I54" i="58"/>
  <c r="E8" i="54"/>
  <c r="E54" i="58"/>
  <c r="E54" i="57"/>
  <c r="K53" i="58"/>
  <c r="K53" i="57"/>
  <c r="G53" i="58"/>
  <c r="G53" i="57"/>
  <c r="C53" i="58"/>
  <c r="C53" i="57"/>
  <c r="I52" i="58"/>
  <c r="I52" i="57"/>
  <c r="G1" i="54"/>
  <c r="G47" i="58"/>
  <c r="G47" i="57"/>
  <c r="J5" i="54"/>
  <c r="J51" i="58"/>
  <c r="J51" i="57"/>
  <c r="F51" i="58"/>
  <c r="F51" i="57"/>
  <c r="J55" i="54"/>
  <c r="J101" i="58"/>
  <c r="J101" i="57"/>
  <c r="F55" i="54"/>
  <c r="F115" i="54" s="1"/>
  <c r="F101" i="58"/>
  <c r="F101" i="57"/>
  <c r="B115" i="36"/>
  <c r="B101" i="58"/>
  <c r="B101" i="57"/>
  <c r="H54" i="54"/>
  <c r="H100" i="58"/>
  <c r="H100" i="57"/>
  <c r="D54" i="54"/>
  <c r="D114" i="54" s="1"/>
  <c r="D100" i="58"/>
  <c r="D100" i="57"/>
  <c r="J53" i="54"/>
  <c r="J99" i="58"/>
  <c r="J99" i="57"/>
  <c r="F53" i="54"/>
  <c r="F113" i="54" s="1"/>
  <c r="F99" i="58"/>
  <c r="F99" i="57"/>
  <c r="B53" i="54"/>
  <c r="B113" i="54" s="1"/>
  <c r="B181" i="54" s="1"/>
  <c r="B99" i="58"/>
  <c r="B99" i="57"/>
  <c r="P99" i="57" s="1"/>
  <c r="H52" i="54"/>
  <c r="H112" i="54" s="1"/>
  <c r="H98" i="58"/>
  <c r="H98" i="57"/>
  <c r="D52" i="54"/>
  <c r="D98" i="58"/>
  <c r="D98" i="57"/>
  <c r="J51" i="54"/>
  <c r="J97" i="58"/>
  <c r="J97" i="57"/>
  <c r="F51" i="54"/>
  <c r="F97" i="58"/>
  <c r="F97" i="57"/>
  <c r="B111" i="36"/>
  <c r="B97" i="58"/>
  <c r="B97" i="57"/>
  <c r="H50" i="54"/>
  <c r="H96" i="58"/>
  <c r="H96" i="57"/>
  <c r="D50" i="54"/>
  <c r="D110" i="54" s="1"/>
  <c r="D96" i="58"/>
  <c r="D96" i="57"/>
  <c r="J49" i="54"/>
  <c r="J95" i="58"/>
  <c r="J95" i="57"/>
  <c r="F49" i="54"/>
  <c r="F109" i="54" s="1"/>
  <c r="F95" i="58"/>
  <c r="F95" i="57"/>
  <c r="B49" i="54"/>
  <c r="B109" i="54" s="1"/>
  <c r="B177" i="54" s="1"/>
  <c r="B95" i="58"/>
  <c r="B95" i="57"/>
  <c r="H48" i="54"/>
  <c r="H108" i="54" s="1"/>
  <c r="H94" i="58"/>
  <c r="H94" i="57"/>
  <c r="D48" i="54"/>
  <c r="D94" i="58"/>
  <c r="D94" i="57"/>
  <c r="J47" i="54"/>
  <c r="J93" i="58"/>
  <c r="J93" i="57"/>
  <c r="F47" i="54"/>
  <c r="F93" i="58"/>
  <c r="F93" i="57"/>
  <c r="B107" i="36"/>
  <c r="B175" i="36" s="1"/>
  <c r="B93" i="58"/>
  <c r="B93" i="57"/>
  <c r="H46" i="54"/>
  <c r="H92" i="58"/>
  <c r="H92" i="57"/>
  <c r="D46" i="54"/>
  <c r="D106" i="54" s="1"/>
  <c r="D92" i="58"/>
  <c r="D92" i="57"/>
  <c r="J45" i="54"/>
  <c r="J91" i="58"/>
  <c r="J91" i="57"/>
  <c r="F45" i="54"/>
  <c r="F105" i="54" s="1"/>
  <c r="F91" i="58"/>
  <c r="F91" i="57"/>
  <c r="B91" i="58"/>
  <c r="B91" i="57"/>
  <c r="H44" i="54"/>
  <c r="H90" i="58"/>
  <c r="H90" i="57"/>
  <c r="D44" i="54"/>
  <c r="D104" i="54" s="1"/>
  <c r="D90" i="58"/>
  <c r="D90" i="57"/>
  <c r="J89" i="58"/>
  <c r="J89" i="57"/>
  <c r="F89" i="58"/>
  <c r="F89" i="57"/>
  <c r="B103" i="36"/>
  <c r="B89" i="58"/>
  <c r="B89" i="57"/>
  <c r="H42" i="54"/>
  <c r="H102" i="54" s="1"/>
  <c r="H88" i="58"/>
  <c r="H88" i="57"/>
  <c r="D42" i="54"/>
  <c r="D88" i="58"/>
  <c r="D88" i="57"/>
  <c r="J41" i="54"/>
  <c r="J87" i="58"/>
  <c r="J87" i="57"/>
  <c r="F41" i="54"/>
  <c r="F87" i="58"/>
  <c r="F87" i="57"/>
  <c r="B101" i="36"/>
  <c r="B169" i="36" s="1"/>
  <c r="P87" i="57" s="1"/>
  <c r="B87" i="58"/>
  <c r="B87" i="57"/>
  <c r="H40" i="54"/>
  <c r="H100" i="54" s="1"/>
  <c r="H86" i="58"/>
  <c r="H86" i="57"/>
  <c r="D40" i="54"/>
  <c r="D100" i="54" s="1"/>
  <c r="D86" i="58"/>
  <c r="D86" i="57"/>
  <c r="J39" i="54"/>
  <c r="J85" i="58"/>
  <c r="J85" i="57"/>
  <c r="F39" i="54"/>
  <c r="F99" i="54" s="1"/>
  <c r="F85" i="58"/>
  <c r="F85" i="57"/>
  <c r="B85" i="58"/>
  <c r="B85" i="57"/>
  <c r="H38" i="54"/>
  <c r="H84" i="58"/>
  <c r="H84" i="57"/>
  <c r="D38" i="54"/>
  <c r="D98" i="54" s="1"/>
  <c r="D84" i="58"/>
  <c r="D84" i="57"/>
  <c r="J83" i="58"/>
  <c r="J83" i="57"/>
  <c r="F37" i="54"/>
  <c r="F83" i="58"/>
  <c r="F83" i="57"/>
  <c r="B97" i="36"/>
  <c r="B83" i="58"/>
  <c r="B83" i="57"/>
  <c r="H36" i="54"/>
  <c r="H96" i="54" s="1"/>
  <c r="H82" i="58"/>
  <c r="H82" i="57"/>
  <c r="D36" i="54"/>
  <c r="D96" i="54" s="1"/>
  <c r="D82" i="58"/>
  <c r="D82" i="57"/>
  <c r="J35" i="54"/>
  <c r="J81" i="58"/>
  <c r="J81" i="57"/>
  <c r="F35" i="54"/>
  <c r="F95" i="54" s="1"/>
  <c r="F81" i="58"/>
  <c r="F81" i="57"/>
  <c r="B95" i="36"/>
  <c r="B81" i="58"/>
  <c r="P81" i="58" s="1"/>
  <c r="B81" i="57"/>
  <c r="H34" i="54"/>
  <c r="H94" i="54" s="1"/>
  <c r="H80" i="58"/>
  <c r="H80" i="57"/>
  <c r="D34" i="54"/>
  <c r="D80" i="58"/>
  <c r="D80" i="57"/>
  <c r="J33" i="54"/>
  <c r="J79" i="58"/>
  <c r="J79" i="57"/>
  <c r="F33" i="54"/>
  <c r="F93" i="54" s="1"/>
  <c r="F79" i="58"/>
  <c r="F79" i="57"/>
  <c r="B93" i="36"/>
  <c r="B161" i="36" s="1"/>
  <c r="B79" i="58"/>
  <c r="P79" i="58" s="1"/>
  <c r="B79" i="57"/>
  <c r="P79" i="57" s="1"/>
  <c r="H32" i="54"/>
  <c r="H78" i="58"/>
  <c r="H78" i="57"/>
  <c r="D32" i="54"/>
  <c r="D92" i="54" s="1"/>
  <c r="D78" i="58"/>
  <c r="D78" i="57"/>
  <c r="J31" i="54"/>
  <c r="J77" i="58"/>
  <c r="J77" i="57"/>
  <c r="F77" i="58"/>
  <c r="F77" i="57"/>
  <c r="B91" i="36"/>
  <c r="B159" i="36" s="1"/>
  <c r="P77" i="57" s="1"/>
  <c r="B77" i="58"/>
  <c r="B77" i="57"/>
  <c r="H30" i="54"/>
  <c r="H90" i="54" s="1"/>
  <c r="H76" i="58"/>
  <c r="H76" i="57"/>
  <c r="D30" i="54"/>
  <c r="D90" i="54" s="1"/>
  <c r="D76" i="58"/>
  <c r="D76" i="57"/>
  <c r="J29" i="54"/>
  <c r="J75" i="58"/>
  <c r="J75" i="57"/>
  <c r="F29" i="54"/>
  <c r="F89" i="54" s="1"/>
  <c r="F75" i="58"/>
  <c r="F75" i="57"/>
  <c r="B89" i="36"/>
  <c r="B157" i="36" s="1"/>
  <c r="P75" i="57" s="1"/>
  <c r="B75" i="58"/>
  <c r="B75" i="57"/>
  <c r="H28" i="54"/>
  <c r="H88" i="54" s="1"/>
  <c r="H74" i="58"/>
  <c r="H74" i="57"/>
  <c r="D28" i="54"/>
  <c r="D74" i="58"/>
  <c r="D74" i="57"/>
  <c r="J27" i="54"/>
  <c r="J73" i="58"/>
  <c r="J73" i="57"/>
  <c r="F27" i="54"/>
  <c r="F87" i="54" s="1"/>
  <c r="F73" i="58"/>
  <c r="F73" i="57"/>
  <c r="B87" i="36"/>
  <c r="B155" i="36" s="1"/>
  <c r="B73" i="58"/>
  <c r="P73" i="58" s="1"/>
  <c r="B73" i="57"/>
  <c r="P73" i="57" s="1"/>
  <c r="H26" i="54"/>
  <c r="H72" i="58"/>
  <c r="H72" i="57"/>
  <c r="D26" i="54"/>
  <c r="D86" i="54" s="1"/>
  <c r="D72" i="58"/>
  <c r="D72" i="57"/>
  <c r="J25" i="54"/>
  <c r="J71" i="58"/>
  <c r="J71" i="57"/>
  <c r="F25" i="54"/>
  <c r="F85" i="54" s="1"/>
  <c r="F71" i="58"/>
  <c r="F71" i="57"/>
  <c r="B25" i="54"/>
  <c r="B85" i="54" s="1"/>
  <c r="B153" i="54" s="1"/>
  <c r="B71" i="58"/>
  <c r="B71" i="57"/>
  <c r="H24" i="54"/>
  <c r="H84" i="54" s="1"/>
  <c r="H70" i="57"/>
  <c r="H70" i="58"/>
  <c r="D24" i="54"/>
  <c r="D70" i="58"/>
  <c r="D70" i="57"/>
  <c r="J23" i="54"/>
  <c r="J69" i="57"/>
  <c r="J69" i="58"/>
  <c r="F23" i="54"/>
  <c r="F69" i="58"/>
  <c r="F69" i="57"/>
  <c r="B23" i="54"/>
  <c r="B83" i="54" s="1"/>
  <c r="B151" i="54" s="1"/>
  <c r="B69" i="58"/>
  <c r="B69" i="57"/>
  <c r="H22" i="54"/>
  <c r="H68" i="58"/>
  <c r="H68" i="57"/>
  <c r="D22" i="54"/>
  <c r="D82" i="54" s="1"/>
  <c r="D68" i="58"/>
  <c r="D68" i="57"/>
  <c r="J21" i="54"/>
  <c r="J67" i="58"/>
  <c r="J67" i="57"/>
  <c r="F21" i="54"/>
  <c r="F81" i="54" s="1"/>
  <c r="F67" i="58"/>
  <c r="F67" i="57"/>
  <c r="B21" i="54"/>
  <c r="B81" i="54" s="1"/>
  <c r="B149" i="54" s="1"/>
  <c r="B67" i="58"/>
  <c r="B67" i="57"/>
  <c r="H20" i="54"/>
  <c r="H80" i="54" s="1"/>
  <c r="H66" i="58"/>
  <c r="H66" i="57"/>
  <c r="D20" i="54"/>
  <c r="D66" i="57"/>
  <c r="D66" i="58"/>
  <c r="J19" i="54"/>
  <c r="J65" i="58"/>
  <c r="J65" i="57"/>
  <c r="F19" i="54"/>
  <c r="F79" i="54" s="1"/>
  <c r="F65" i="58"/>
  <c r="F65" i="57"/>
  <c r="B79" i="36"/>
  <c r="B147" i="36" s="1"/>
  <c r="B65" i="58"/>
  <c r="P65" i="58" s="1"/>
  <c r="B65" i="57"/>
  <c r="P65" i="57" s="1"/>
  <c r="H18" i="54"/>
  <c r="H64" i="58"/>
  <c r="H64" i="57"/>
  <c r="D18" i="54"/>
  <c r="D78" i="54" s="1"/>
  <c r="D64" i="58"/>
  <c r="D64" i="57"/>
  <c r="J17" i="54"/>
  <c r="J63" i="57"/>
  <c r="J63" i="58"/>
  <c r="F17" i="54"/>
  <c r="F63" i="58"/>
  <c r="F63" i="57"/>
  <c r="B17" i="54"/>
  <c r="B77" i="54" s="1"/>
  <c r="B145" i="54" s="1"/>
  <c r="B63" i="58"/>
  <c r="B63" i="57"/>
  <c r="H16" i="54"/>
  <c r="H76" i="54" s="1"/>
  <c r="H62" i="57"/>
  <c r="H62" i="58"/>
  <c r="D16" i="54"/>
  <c r="D76" i="54" s="1"/>
  <c r="D62" i="58"/>
  <c r="D62" i="57"/>
  <c r="J15" i="54"/>
  <c r="J61" i="57"/>
  <c r="J61" i="58"/>
  <c r="F15" i="54"/>
  <c r="F61" i="58"/>
  <c r="F61" i="57"/>
  <c r="B75" i="36"/>
  <c r="B61" i="58"/>
  <c r="B61" i="57"/>
  <c r="H14" i="54"/>
  <c r="H74" i="54" s="1"/>
  <c r="H60" i="58"/>
  <c r="H60" i="57"/>
  <c r="D14" i="54"/>
  <c r="D74" i="54" s="1"/>
  <c r="D60" i="58"/>
  <c r="D60" i="57"/>
  <c r="J13" i="54"/>
  <c r="J59" i="58"/>
  <c r="J59" i="57"/>
  <c r="F13" i="54"/>
  <c r="F73" i="54" s="1"/>
  <c r="F59" i="57"/>
  <c r="F59" i="58"/>
  <c r="B13" i="54"/>
  <c r="B73" i="54" s="1"/>
  <c r="B141" i="54" s="1"/>
  <c r="B59" i="58"/>
  <c r="B59" i="57"/>
  <c r="H12" i="54"/>
  <c r="H58" i="58"/>
  <c r="H58" i="57"/>
  <c r="D12" i="54"/>
  <c r="D58" i="57"/>
  <c r="D58" i="58"/>
  <c r="J11" i="54"/>
  <c r="J57" i="58"/>
  <c r="J57" i="57"/>
  <c r="F11" i="54"/>
  <c r="F57" i="58"/>
  <c r="F57" i="57"/>
  <c r="B11" i="54"/>
  <c r="B71" i="54" s="1"/>
  <c r="B139" i="54" s="1"/>
  <c r="B57" i="58"/>
  <c r="B57" i="57"/>
  <c r="H10" i="54"/>
  <c r="H56" i="58"/>
  <c r="H56" i="57"/>
  <c r="D10" i="54"/>
  <c r="D70" i="54" s="1"/>
  <c r="D56" i="57"/>
  <c r="D56" i="58"/>
  <c r="J9" i="54"/>
  <c r="J55" i="58"/>
  <c r="J55" i="57"/>
  <c r="F9" i="54"/>
  <c r="F69" i="54" s="1"/>
  <c r="F55" i="57"/>
  <c r="F55" i="58"/>
  <c r="B9" i="54"/>
  <c r="B69" i="54" s="1"/>
  <c r="B137" i="54" s="1"/>
  <c r="B55" i="58"/>
  <c r="B55" i="57"/>
  <c r="H8" i="54"/>
  <c r="H54" i="58"/>
  <c r="H54" i="57"/>
  <c r="D8" i="54"/>
  <c r="D54" i="58"/>
  <c r="D54" i="57"/>
  <c r="J7" i="54"/>
  <c r="J53" i="58"/>
  <c r="J53" i="57"/>
  <c r="F53" i="58"/>
  <c r="F53" i="57"/>
  <c r="B67" i="36"/>
  <c r="B135" i="36" s="1"/>
  <c r="P53" i="57" s="1"/>
  <c r="B53" i="58"/>
  <c r="P53" i="58" s="1"/>
  <c r="B53" i="57"/>
  <c r="H52" i="57"/>
  <c r="H52" i="58"/>
  <c r="D52" i="57"/>
  <c r="D52" i="58"/>
  <c r="B45" i="54"/>
  <c r="B105" i="54" s="1"/>
  <c r="B173" i="54" s="1"/>
  <c r="B41" i="54"/>
  <c r="B101" i="54" s="1"/>
  <c r="B169" i="54" s="1"/>
  <c r="B35" i="54"/>
  <c r="B95" i="54" s="1"/>
  <c r="B163" i="54" s="1"/>
  <c r="B105" i="36"/>
  <c r="A2" i="54"/>
  <c r="A48" i="58"/>
  <c r="A48" i="57"/>
  <c r="K41" i="54"/>
  <c r="I51" i="58"/>
  <c r="I51" i="57"/>
  <c r="E51" i="58"/>
  <c r="E51" i="57"/>
  <c r="I55" i="54"/>
  <c r="I101" i="58"/>
  <c r="I101" i="57"/>
  <c r="E55" i="54"/>
  <c r="E101" i="58"/>
  <c r="E101" i="57"/>
  <c r="K54" i="54"/>
  <c r="K114" i="54" s="1"/>
  <c r="K182" i="54" s="1"/>
  <c r="K100" i="57"/>
  <c r="K100" i="58"/>
  <c r="G54" i="54"/>
  <c r="G100" i="58"/>
  <c r="G100" i="57"/>
  <c r="C54" i="54"/>
  <c r="C100" i="58"/>
  <c r="C100" i="57"/>
  <c r="L54" i="36"/>
  <c r="I53" i="54"/>
  <c r="I99" i="58"/>
  <c r="I99" i="57"/>
  <c r="E53" i="54"/>
  <c r="E99" i="58"/>
  <c r="E99" i="57"/>
  <c r="K52" i="54"/>
  <c r="K112" i="54" s="1"/>
  <c r="K98" i="57"/>
  <c r="K98" i="58"/>
  <c r="G52" i="54"/>
  <c r="G112" i="54" s="1"/>
  <c r="G98" i="58"/>
  <c r="G98" i="57"/>
  <c r="C52" i="54"/>
  <c r="C98" i="58"/>
  <c r="C98" i="57"/>
  <c r="L52" i="36"/>
  <c r="I51" i="54"/>
  <c r="I97" i="58"/>
  <c r="I97" i="57"/>
  <c r="E51" i="54"/>
  <c r="E97" i="58"/>
  <c r="E97" i="57"/>
  <c r="K50" i="54"/>
  <c r="K110" i="54" s="1"/>
  <c r="K178" i="54" s="1"/>
  <c r="K96" i="58"/>
  <c r="K96" i="57"/>
  <c r="G50" i="54"/>
  <c r="G110" i="54" s="1"/>
  <c r="G96" i="58"/>
  <c r="G96" i="57"/>
  <c r="C50" i="54"/>
  <c r="C96" i="58"/>
  <c r="C96" i="57"/>
  <c r="L50" i="36"/>
  <c r="I49" i="54"/>
  <c r="I95" i="58"/>
  <c r="I95" i="57"/>
  <c r="E49" i="54"/>
  <c r="E95" i="58"/>
  <c r="E95" i="57"/>
  <c r="K48" i="54"/>
  <c r="K108" i="54" s="1"/>
  <c r="K176" i="54" s="1"/>
  <c r="K94" i="58"/>
  <c r="K94" i="57"/>
  <c r="G48" i="54"/>
  <c r="G94" i="58"/>
  <c r="G94" i="57"/>
  <c r="C48" i="54"/>
  <c r="C94" i="57"/>
  <c r="C94" i="58"/>
  <c r="L48" i="36"/>
  <c r="I47" i="54"/>
  <c r="I93" i="58"/>
  <c r="I93" i="57"/>
  <c r="E47" i="54"/>
  <c r="E93" i="58"/>
  <c r="E93" i="57"/>
  <c r="K46" i="54"/>
  <c r="K106" i="54" s="1"/>
  <c r="K92" i="58"/>
  <c r="K92" i="57"/>
  <c r="G46" i="54"/>
  <c r="G106" i="54" s="1"/>
  <c r="G92" i="58"/>
  <c r="G92" i="57"/>
  <c r="C46" i="54"/>
  <c r="C92" i="58"/>
  <c r="C92" i="57"/>
  <c r="L46" i="36"/>
  <c r="I45" i="54"/>
  <c r="I91" i="58"/>
  <c r="I91" i="57"/>
  <c r="E45" i="54"/>
  <c r="E91" i="58"/>
  <c r="E91" i="57"/>
  <c r="K44" i="54"/>
  <c r="K104" i="54" s="1"/>
  <c r="K90" i="58"/>
  <c r="K90" i="57"/>
  <c r="G44" i="54"/>
  <c r="G90" i="57"/>
  <c r="G90" i="58"/>
  <c r="C44" i="54"/>
  <c r="C90" i="57"/>
  <c r="C90" i="58"/>
  <c r="L44" i="36"/>
  <c r="I43" i="54"/>
  <c r="I89" i="58"/>
  <c r="I89" i="57"/>
  <c r="E43" i="54"/>
  <c r="E89" i="58"/>
  <c r="E89" i="57"/>
  <c r="K42" i="54"/>
  <c r="K102" i="54" s="1"/>
  <c r="K170" i="54" s="1"/>
  <c r="K88" i="58"/>
  <c r="K88" i="57"/>
  <c r="G42" i="54"/>
  <c r="G88" i="58"/>
  <c r="G88" i="57"/>
  <c r="C42" i="54"/>
  <c r="C88" i="58"/>
  <c r="C88" i="57"/>
  <c r="L42" i="36"/>
  <c r="I41" i="54"/>
  <c r="I87" i="58"/>
  <c r="I87" i="57"/>
  <c r="E41" i="54"/>
  <c r="E87" i="58"/>
  <c r="E87" i="57"/>
  <c r="K40" i="54"/>
  <c r="K100" i="54" s="1"/>
  <c r="K86" i="57"/>
  <c r="K86" i="58"/>
  <c r="G40" i="54"/>
  <c r="G100" i="54" s="1"/>
  <c r="G86" i="57"/>
  <c r="G86" i="58"/>
  <c r="C40" i="54"/>
  <c r="C86" i="58"/>
  <c r="C86" i="57"/>
  <c r="L40" i="36"/>
  <c r="I39" i="54"/>
  <c r="I85" i="58"/>
  <c r="I85" i="57"/>
  <c r="E39" i="54"/>
  <c r="E85" i="58"/>
  <c r="E85" i="57"/>
  <c r="K38" i="54"/>
  <c r="K98" i="54" s="1"/>
  <c r="K166" i="54" s="1"/>
  <c r="K84" i="57"/>
  <c r="K84" i="58"/>
  <c r="G38" i="54"/>
  <c r="G98" i="54" s="1"/>
  <c r="G84" i="58"/>
  <c r="G84" i="57"/>
  <c r="C38" i="54"/>
  <c r="C84" i="58"/>
  <c r="C84" i="57"/>
  <c r="L38" i="36"/>
  <c r="I37" i="54"/>
  <c r="I83" i="58"/>
  <c r="I83" i="57"/>
  <c r="E37" i="54"/>
  <c r="E83" i="58"/>
  <c r="E83" i="57"/>
  <c r="K36" i="54"/>
  <c r="K96" i="54" s="1"/>
  <c r="K82" i="57"/>
  <c r="K82" i="58"/>
  <c r="G36" i="54"/>
  <c r="G96" i="54" s="1"/>
  <c r="G82" i="58"/>
  <c r="G82" i="57"/>
  <c r="C36" i="54"/>
  <c r="C82" i="58"/>
  <c r="C82" i="57"/>
  <c r="L36" i="36"/>
  <c r="I35" i="54"/>
  <c r="I81" i="58"/>
  <c r="I81" i="57"/>
  <c r="E35" i="54"/>
  <c r="E81" i="58"/>
  <c r="E81" i="57"/>
  <c r="K34" i="54"/>
  <c r="K94" i="54" s="1"/>
  <c r="K162" i="54" s="1"/>
  <c r="K80" i="58"/>
  <c r="K80" i="57"/>
  <c r="G34" i="54"/>
  <c r="G94" i="54" s="1"/>
  <c r="G80" i="58"/>
  <c r="G80" i="57"/>
  <c r="C34" i="54"/>
  <c r="C80" i="58"/>
  <c r="C80" i="57"/>
  <c r="L34" i="36"/>
  <c r="I33" i="54"/>
  <c r="I79" i="58"/>
  <c r="I79" i="57"/>
  <c r="E33" i="54"/>
  <c r="E79" i="58"/>
  <c r="E79" i="57"/>
  <c r="K32" i="54"/>
  <c r="K92" i="54" s="1"/>
  <c r="K160" i="54" s="1"/>
  <c r="K78" i="58"/>
  <c r="K78" i="57"/>
  <c r="G32" i="54"/>
  <c r="G78" i="58"/>
  <c r="G78" i="57"/>
  <c r="C32" i="54"/>
  <c r="C78" i="57"/>
  <c r="C78" i="58"/>
  <c r="L32" i="36"/>
  <c r="I31" i="54"/>
  <c r="I77" i="58"/>
  <c r="I77" i="57"/>
  <c r="E31" i="54"/>
  <c r="E77" i="58"/>
  <c r="E77" i="57"/>
  <c r="K30" i="54"/>
  <c r="K90" i="54" s="1"/>
  <c r="K76" i="58"/>
  <c r="K76" i="57"/>
  <c r="G30" i="54"/>
  <c r="G76" i="58"/>
  <c r="G76" i="57"/>
  <c r="C30" i="54"/>
  <c r="C76" i="58"/>
  <c r="C76" i="57"/>
  <c r="L30" i="36"/>
  <c r="I29" i="54"/>
  <c r="I75" i="58"/>
  <c r="I75" i="57"/>
  <c r="E29" i="54"/>
  <c r="E75" i="58"/>
  <c r="E75" i="57"/>
  <c r="K28" i="54"/>
  <c r="K88" i="54" s="1"/>
  <c r="K156" i="54" s="1"/>
  <c r="K74" i="58"/>
  <c r="K74" i="57"/>
  <c r="G28" i="54"/>
  <c r="G88" i="54" s="1"/>
  <c r="G74" i="57"/>
  <c r="G74" i="58"/>
  <c r="C28" i="54"/>
  <c r="C74" i="58"/>
  <c r="C74" i="57"/>
  <c r="L28" i="36"/>
  <c r="I27" i="54"/>
  <c r="I73" i="58"/>
  <c r="I73" i="57"/>
  <c r="E27" i="54"/>
  <c r="E73" i="58"/>
  <c r="E73" i="57"/>
  <c r="K26" i="54"/>
  <c r="K86" i="54" s="1"/>
  <c r="K154" i="54" s="1"/>
  <c r="K72" i="58"/>
  <c r="K72" i="57"/>
  <c r="G26" i="54"/>
  <c r="G72" i="58"/>
  <c r="G72" i="57"/>
  <c r="C26" i="54"/>
  <c r="C72" i="58"/>
  <c r="C72" i="57"/>
  <c r="L26" i="36"/>
  <c r="I25" i="54"/>
  <c r="I71" i="58"/>
  <c r="I71" i="57"/>
  <c r="E25" i="54"/>
  <c r="E71" i="58"/>
  <c r="E71" i="57"/>
  <c r="K24" i="54"/>
  <c r="K84" i="54" s="1"/>
  <c r="K70" i="58"/>
  <c r="K70" i="57"/>
  <c r="G24" i="54"/>
  <c r="G84" i="54" s="1"/>
  <c r="G70" i="58"/>
  <c r="G70" i="57"/>
  <c r="C70" i="58"/>
  <c r="C70" i="57"/>
  <c r="I23" i="54"/>
  <c r="I83" i="54" s="1"/>
  <c r="I69" i="58"/>
  <c r="I69" i="57"/>
  <c r="E23" i="54"/>
  <c r="E83" i="54" s="1"/>
  <c r="E69" i="58"/>
  <c r="E69" i="57"/>
  <c r="K22" i="54"/>
  <c r="K82" i="54" s="1"/>
  <c r="K150" i="54" s="1"/>
  <c r="K68" i="58"/>
  <c r="K68" i="57"/>
  <c r="G22" i="54"/>
  <c r="G68" i="58"/>
  <c r="G68" i="57"/>
  <c r="C68" i="58"/>
  <c r="C68" i="57"/>
  <c r="I21" i="54"/>
  <c r="I81" i="54" s="1"/>
  <c r="I67" i="58"/>
  <c r="I67" i="57"/>
  <c r="E21" i="54"/>
  <c r="E67" i="58"/>
  <c r="E67" i="57"/>
  <c r="K20" i="54"/>
  <c r="K80" i="54" s="1"/>
  <c r="K148" i="54" s="1"/>
  <c r="K66" i="58"/>
  <c r="K66" i="57"/>
  <c r="G20" i="54"/>
  <c r="G80" i="54" s="1"/>
  <c r="G66" i="58"/>
  <c r="G66" i="57"/>
  <c r="C66" i="58"/>
  <c r="C66" i="57"/>
  <c r="I19" i="54"/>
  <c r="I79" i="54" s="1"/>
  <c r="I65" i="58"/>
  <c r="I65" i="57"/>
  <c r="E19" i="54"/>
  <c r="E79" i="54" s="1"/>
  <c r="E65" i="58"/>
  <c r="E65" i="57"/>
  <c r="K18" i="54"/>
  <c r="K78" i="54" s="1"/>
  <c r="K146" i="54" s="1"/>
  <c r="K64" i="58"/>
  <c r="K64" i="57"/>
  <c r="G18" i="54"/>
  <c r="G64" i="58"/>
  <c r="G64" i="57"/>
  <c r="C64" i="58"/>
  <c r="C64" i="57"/>
  <c r="I17" i="54"/>
  <c r="I77" i="54" s="1"/>
  <c r="I63" i="58"/>
  <c r="I63" i="57"/>
  <c r="E17" i="54"/>
  <c r="E63" i="58"/>
  <c r="E63" i="57"/>
  <c r="K16" i="54"/>
  <c r="K76" i="54" s="1"/>
  <c r="K144" i="54" s="1"/>
  <c r="K62" i="58"/>
  <c r="K62" i="57"/>
  <c r="G16" i="54"/>
  <c r="G62" i="58"/>
  <c r="G62" i="57"/>
  <c r="C62" i="58"/>
  <c r="C62" i="57"/>
  <c r="I15" i="54"/>
  <c r="I75" i="54" s="1"/>
  <c r="I61" i="58"/>
  <c r="I61" i="57"/>
  <c r="E15" i="54"/>
  <c r="E75" i="54" s="1"/>
  <c r="E61" i="58"/>
  <c r="E61" i="57"/>
  <c r="K14" i="54"/>
  <c r="K74" i="54" s="1"/>
  <c r="K142" i="54" s="1"/>
  <c r="K60" i="58"/>
  <c r="K60" i="57"/>
  <c r="G14" i="54"/>
  <c r="G60" i="58"/>
  <c r="G60" i="57"/>
  <c r="C60" i="58"/>
  <c r="C60" i="57"/>
  <c r="I13" i="54"/>
  <c r="I59" i="58"/>
  <c r="I59" i="57"/>
  <c r="E13" i="54"/>
  <c r="E59" i="58"/>
  <c r="E59" i="57"/>
  <c r="K12" i="54"/>
  <c r="K72" i="54" s="1"/>
  <c r="K140" i="54" s="1"/>
  <c r="K58" i="58"/>
  <c r="K58" i="57"/>
  <c r="G12" i="54"/>
  <c r="G58" i="58"/>
  <c r="G58" i="57"/>
  <c r="C58" i="58"/>
  <c r="C58" i="57"/>
  <c r="I11" i="54"/>
  <c r="I57" i="57"/>
  <c r="I57" i="58"/>
  <c r="E11" i="54"/>
  <c r="E57" i="57"/>
  <c r="E57" i="58"/>
  <c r="K10" i="54"/>
  <c r="K56" i="58"/>
  <c r="K56" i="57"/>
  <c r="G10" i="54"/>
  <c r="G56" i="58"/>
  <c r="G56" i="57"/>
  <c r="C56" i="58"/>
  <c r="C56" i="57"/>
  <c r="I9" i="54"/>
  <c r="I55" i="58"/>
  <c r="I55" i="57"/>
  <c r="E9" i="54"/>
  <c r="E55" i="57"/>
  <c r="E55" i="58"/>
  <c r="K8" i="54"/>
  <c r="K68" i="54" s="1"/>
  <c r="K136" i="54" s="1"/>
  <c r="K54" i="58"/>
  <c r="K54" i="57"/>
  <c r="G8" i="54"/>
  <c r="G68" i="54" s="1"/>
  <c r="G54" i="58"/>
  <c r="G54" i="57"/>
  <c r="C54" i="58"/>
  <c r="C54" i="57"/>
  <c r="I53" i="57"/>
  <c r="I53" i="58"/>
  <c r="E53" i="57"/>
  <c r="E53" i="58"/>
  <c r="K52" i="58"/>
  <c r="K52" i="57"/>
  <c r="G52" i="57"/>
  <c r="G52" i="58"/>
  <c r="C66" i="36"/>
  <c r="C52" i="57"/>
  <c r="C52" i="58"/>
  <c r="C1" i="54"/>
  <c r="C47" i="58"/>
  <c r="C47" i="57"/>
  <c r="K51" i="58"/>
  <c r="K51" i="57"/>
  <c r="K55" i="54"/>
  <c r="K115" i="54" s="1"/>
  <c r="K101" i="58"/>
  <c r="K101" i="57"/>
  <c r="C55" i="54"/>
  <c r="C101" i="58"/>
  <c r="C101" i="57"/>
  <c r="L55" i="36"/>
  <c r="E54" i="54"/>
  <c r="E114" i="54" s="1"/>
  <c r="E100" i="58"/>
  <c r="E100" i="57"/>
  <c r="G53" i="54"/>
  <c r="G99" i="58"/>
  <c r="G99" i="57"/>
  <c r="I52" i="54"/>
  <c r="I98" i="58"/>
  <c r="I98" i="57"/>
  <c r="K51" i="54"/>
  <c r="K111" i="54" s="1"/>
  <c r="K97" i="58"/>
  <c r="K97" i="57"/>
  <c r="C51" i="54"/>
  <c r="C111" i="54" s="1"/>
  <c r="C97" i="58"/>
  <c r="C97" i="57"/>
  <c r="L51" i="36"/>
  <c r="I96" i="58"/>
  <c r="I96" i="57"/>
  <c r="K49" i="54"/>
  <c r="K95" i="58"/>
  <c r="K95" i="57"/>
  <c r="C49" i="54"/>
  <c r="C109" i="54" s="1"/>
  <c r="C95" i="58"/>
  <c r="C95" i="57"/>
  <c r="L49" i="36"/>
  <c r="E48" i="54"/>
  <c r="E108" i="54" s="1"/>
  <c r="E94" i="58"/>
  <c r="E94" i="57"/>
  <c r="G47" i="54"/>
  <c r="G93" i="57"/>
  <c r="G93" i="58"/>
  <c r="I46" i="54"/>
  <c r="I92" i="58"/>
  <c r="I92" i="57"/>
  <c r="K45" i="54"/>
  <c r="K91" i="57"/>
  <c r="K91" i="58"/>
  <c r="C45" i="54"/>
  <c r="C105" i="54" s="1"/>
  <c r="C91" i="58"/>
  <c r="C91" i="57"/>
  <c r="L45" i="36"/>
  <c r="E44" i="54"/>
  <c r="E104" i="54" s="1"/>
  <c r="E90" i="58"/>
  <c r="E90" i="57"/>
  <c r="K43" i="54"/>
  <c r="K89" i="58"/>
  <c r="K89" i="57"/>
  <c r="C43" i="54"/>
  <c r="C89" i="58"/>
  <c r="C89" i="57"/>
  <c r="L43" i="36"/>
  <c r="E42" i="54"/>
  <c r="E88" i="58"/>
  <c r="E88" i="57"/>
  <c r="G41" i="54"/>
  <c r="G87" i="58"/>
  <c r="G87" i="57"/>
  <c r="I40" i="54"/>
  <c r="I86" i="58"/>
  <c r="I86" i="57"/>
  <c r="K39" i="54"/>
  <c r="K99" i="54" s="1"/>
  <c r="K85" i="58"/>
  <c r="K85" i="57"/>
  <c r="C39" i="54"/>
  <c r="C85" i="57"/>
  <c r="C85" i="58"/>
  <c r="L39" i="36"/>
  <c r="E38" i="54"/>
  <c r="E84" i="58"/>
  <c r="E84" i="57"/>
  <c r="G37" i="54"/>
  <c r="G83" i="58"/>
  <c r="G83" i="57"/>
  <c r="I36" i="54"/>
  <c r="I82" i="58"/>
  <c r="I82" i="57"/>
  <c r="K35" i="54"/>
  <c r="K95" i="54" s="1"/>
  <c r="K163" i="54" s="1"/>
  <c r="K81" i="58"/>
  <c r="K81" i="57"/>
  <c r="C35" i="54"/>
  <c r="C81" i="58"/>
  <c r="C81" i="57"/>
  <c r="L35" i="36"/>
  <c r="E34" i="54"/>
  <c r="E80" i="58"/>
  <c r="E80" i="57"/>
  <c r="G33" i="54"/>
  <c r="G79" i="57"/>
  <c r="G79" i="58"/>
  <c r="I32" i="54"/>
  <c r="I92" i="54" s="1"/>
  <c r="I78" i="58"/>
  <c r="I78" i="57"/>
  <c r="K31" i="54"/>
  <c r="K91" i="54" s="1"/>
  <c r="K159" i="54" s="1"/>
  <c r="K77" i="58"/>
  <c r="K77" i="57"/>
  <c r="C31" i="54"/>
  <c r="C77" i="58"/>
  <c r="C77" i="57"/>
  <c r="L31" i="36"/>
  <c r="E30" i="54"/>
  <c r="E76" i="58"/>
  <c r="E76" i="57"/>
  <c r="G29" i="54"/>
  <c r="G75" i="58"/>
  <c r="G75" i="57"/>
  <c r="I28" i="54"/>
  <c r="I88" i="54" s="1"/>
  <c r="I74" i="58"/>
  <c r="I74" i="57"/>
  <c r="K27" i="54"/>
  <c r="K87" i="54" s="1"/>
  <c r="K73" i="58"/>
  <c r="K73" i="57"/>
  <c r="C27" i="54"/>
  <c r="C73" i="58"/>
  <c r="C73" i="57"/>
  <c r="L27" i="36"/>
  <c r="I26" i="54"/>
  <c r="I72" i="58"/>
  <c r="I72" i="57"/>
  <c r="K25" i="54"/>
  <c r="K71" i="58"/>
  <c r="K71" i="57"/>
  <c r="C71" i="58"/>
  <c r="C71" i="57"/>
  <c r="E24" i="54"/>
  <c r="E70" i="58"/>
  <c r="E70" i="57"/>
  <c r="G23" i="54"/>
  <c r="G69" i="58"/>
  <c r="G69" i="57"/>
  <c r="I22" i="54"/>
  <c r="I82" i="54" s="1"/>
  <c r="I68" i="58"/>
  <c r="I68" i="57"/>
  <c r="E22" i="54"/>
  <c r="E68" i="58"/>
  <c r="E68" i="57"/>
  <c r="G21" i="54"/>
  <c r="G81" i="54" s="1"/>
  <c r="G67" i="58"/>
  <c r="G67" i="57"/>
  <c r="I20" i="54"/>
  <c r="I66" i="58"/>
  <c r="I66" i="57"/>
  <c r="K19" i="54"/>
  <c r="K79" i="54" s="1"/>
  <c r="K65" i="58"/>
  <c r="K65" i="57"/>
  <c r="C65" i="58"/>
  <c r="C65" i="57"/>
  <c r="I18" i="54"/>
  <c r="I64" i="58"/>
  <c r="I64" i="57"/>
  <c r="K17" i="54"/>
  <c r="K63" i="58"/>
  <c r="K63" i="57"/>
  <c r="C63" i="58"/>
  <c r="C63" i="57"/>
  <c r="E16" i="54"/>
  <c r="E62" i="58"/>
  <c r="E62" i="57"/>
  <c r="G15" i="54"/>
  <c r="G75" i="54" s="1"/>
  <c r="G61" i="58"/>
  <c r="G61" i="57"/>
  <c r="I14" i="54"/>
  <c r="I60" i="58"/>
  <c r="I60" i="57"/>
  <c r="G13" i="54"/>
  <c r="G59" i="58"/>
  <c r="G59" i="57"/>
  <c r="E52" i="58"/>
  <c r="E52" i="57"/>
  <c r="C51" i="58"/>
  <c r="C51" i="57"/>
  <c r="E28" i="54"/>
  <c r="H51" i="57"/>
  <c r="H51" i="58"/>
  <c r="D51" i="58"/>
  <c r="D51" i="57"/>
  <c r="H55" i="54"/>
  <c r="H115" i="54" s="1"/>
  <c r="H101" i="58"/>
  <c r="H101" i="57"/>
  <c r="D55" i="54"/>
  <c r="D101" i="58"/>
  <c r="D101" i="57"/>
  <c r="J54" i="54"/>
  <c r="J100" i="58"/>
  <c r="J100" i="57"/>
  <c r="F54" i="54"/>
  <c r="F100" i="58"/>
  <c r="F100" i="57"/>
  <c r="B54" i="54"/>
  <c r="B114" i="54" s="1"/>
  <c r="B182" i="54" s="1"/>
  <c r="B100" i="58"/>
  <c r="B100" i="57"/>
  <c r="H53" i="54"/>
  <c r="H99" i="58"/>
  <c r="H99" i="57"/>
  <c r="D53" i="54"/>
  <c r="D113" i="54" s="1"/>
  <c r="D99" i="58"/>
  <c r="D99" i="57"/>
  <c r="J52" i="54"/>
  <c r="J98" i="58"/>
  <c r="J98" i="57"/>
  <c r="F52" i="54"/>
  <c r="F112" i="54" s="1"/>
  <c r="F98" i="58"/>
  <c r="F98" i="57"/>
  <c r="B112" i="36"/>
  <c r="B98" i="58"/>
  <c r="P98" i="58" s="1"/>
  <c r="B98" i="57"/>
  <c r="H51" i="54"/>
  <c r="H111" i="54" s="1"/>
  <c r="H97" i="58"/>
  <c r="H97" i="57"/>
  <c r="D51" i="54"/>
  <c r="D111" i="54" s="1"/>
  <c r="D97" i="58"/>
  <c r="D97" i="57"/>
  <c r="J50" i="54"/>
  <c r="J96" i="58"/>
  <c r="J96" i="57"/>
  <c r="F50" i="54"/>
  <c r="F96" i="58"/>
  <c r="F96" i="57"/>
  <c r="B110" i="36"/>
  <c r="B178" i="36" s="1"/>
  <c r="P96" i="57" s="1"/>
  <c r="B96" i="58"/>
  <c r="B96" i="57"/>
  <c r="H49" i="54"/>
  <c r="H95" i="58"/>
  <c r="H95" i="57"/>
  <c r="D49" i="54"/>
  <c r="D109" i="54" s="1"/>
  <c r="D95" i="58"/>
  <c r="D95" i="57"/>
  <c r="J48" i="54"/>
  <c r="J94" i="58"/>
  <c r="J94" i="57"/>
  <c r="F94" i="58"/>
  <c r="F94" i="57"/>
  <c r="B108" i="36"/>
  <c r="B176" i="36" s="1"/>
  <c r="B94" i="58"/>
  <c r="B94" i="57"/>
  <c r="P94" i="57" s="1"/>
  <c r="H47" i="54"/>
  <c r="H93" i="58"/>
  <c r="H93" i="57"/>
  <c r="D47" i="54"/>
  <c r="D107" i="54" s="1"/>
  <c r="D93" i="58"/>
  <c r="D93" i="57"/>
  <c r="J46" i="54"/>
  <c r="J92" i="58"/>
  <c r="J92" i="57"/>
  <c r="F46" i="54"/>
  <c r="F106" i="54" s="1"/>
  <c r="F92" i="58"/>
  <c r="F92" i="57"/>
  <c r="B106" i="36"/>
  <c r="B92" i="58"/>
  <c r="B92" i="57"/>
  <c r="H45" i="54"/>
  <c r="H105" i="54" s="1"/>
  <c r="H91" i="58"/>
  <c r="H91" i="57"/>
  <c r="D45" i="54"/>
  <c r="D91" i="58"/>
  <c r="D91" i="57"/>
  <c r="J44" i="54"/>
  <c r="J90" i="58"/>
  <c r="J90" i="57"/>
  <c r="F90" i="58"/>
  <c r="F90" i="57"/>
  <c r="B104" i="36"/>
  <c r="B172" i="36" s="1"/>
  <c r="P90" i="57" s="1"/>
  <c r="B90" i="58"/>
  <c r="P90" i="58" s="1"/>
  <c r="B90" i="57"/>
  <c r="H43" i="54"/>
  <c r="H103" i="54" s="1"/>
  <c r="H89" i="58"/>
  <c r="H89" i="57"/>
  <c r="D43" i="54"/>
  <c r="D89" i="58"/>
  <c r="D89" i="57"/>
  <c r="J42" i="54"/>
  <c r="J88" i="58"/>
  <c r="J88" i="57"/>
  <c r="F42" i="54"/>
  <c r="F102" i="54" s="1"/>
  <c r="F88" i="58"/>
  <c r="F88" i="57"/>
  <c r="B102" i="36"/>
  <c r="B88" i="58"/>
  <c r="P88" i="58" s="1"/>
  <c r="B88" i="57"/>
  <c r="H41" i="54"/>
  <c r="H87" i="58"/>
  <c r="H87" i="57"/>
  <c r="D41" i="54"/>
  <c r="D101" i="54" s="1"/>
  <c r="D87" i="58"/>
  <c r="D87" i="57"/>
  <c r="J40" i="54"/>
  <c r="J86" i="58"/>
  <c r="J86" i="57"/>
  <c r="F40" i="54"/>
  <c r="F100" i="54" s="1"/>
  <c r="F86" i="58"/>
  <c r="F86" i="57"/>
  <c r="B40" i="54"/>
  <c r="B100" i="54" s="1"/>
  <c r="B168" i="54" s="1"/>
  <c r="B86" i="58"/>
  <c r="P86" i="58" s="1"/>
  <c r="B86" i="57"/>
  <c r="H39" i="54"/>
  <c r="H99" i="54" s="1"/>
  <c r="H85" i="58"/>
  <c r="H85" i="57"/>
  <c r="D39" i="54"/>
  <c r="D99" i="54" s="1"/>
  <c r="D85" i="58"/>
  <c r="D85" i="57"/>
  <c r="J38" i="54"/>
  <c r="J84" i="58"/>
  <c r="J84" i="57"/>
  <c r="F38" i="54"/>
  <c r="F84" i="58"/>
  <c r="F84" i="57"/>
  <c r="B98" i="36"/>
  <c r="B166" i="36" s="1"/>
  <c r="P84" i="57" s="1"/>
  <c r="B84" i="58"/>
  <c r="B84" i="57"/>
  <c r="H37" i="54"/>
  <c r="H83" i="58"/>
  <c r="H83" i="57"/>
  <c r="D37" i="54"/>
  <c r="D97" i="54" s="1"/>
  <c r="D83" i="58"/>
  <c r="D83" i="57"/>
  <c r="J36" i="54"/>
  <c r="J82" i="58"/>
  <c r="J82" i="57"/>
  <c r="F82" i="58"/>
  <c r="F82" i="57"/>
  <c r="B36" i="54"/>
  <c r="B96" i="54" s="1"/>
  <c r="B164" i="54" s="1"/>
  <c r="B82" i="58"/>
  <c r="B82" i="57"/>
  <c r="H35" i="54"/>
  <c r="H81" i="58"/>
  <c r="H81" i="57"/>
  <c r="D35" i="54"/>
  <c r="D95" i="54" s="1"/>
  <c r="D81" i="58"/>
  <c r="D81" i="57"/>
  <c r="J34" i="54"/>
  <c r="J80" i="58"/>
  <c r="J80" i="57"/>
  <c r="F80" i="58"/>
  <c r="F80" i="57"/>
  <c r="B94" i="36"/>
  <c r="B162" i="36" s="1"/>
  <c r="B80" i="58"/>
  <c r="B80" i="57"/>
  <c r="P80" i="57" s="1"/>
  <c r="H33" i="54"/>
  <c r="H79" i="58"/>
  <c r="H79" i="57"/>
  <c r="D33" i="54"/>
  <c r="D93" i="54" s="1"/>
  <c r="D79" i="58"/>
  <c r="D79" i="57"/>
  <c r="J32" i="54"/>
  <c r="J78" i="58"/>
  <c r="J78" i="57"/>
  <c r="F32" i="54"/>
  <c r="F92" i="54" s="1"/>
  <c r="F78" i="58"/>
  <c r="F78" i="57"/>
  <c r="B92" i="36"/>
  <c r="B160" i="36" s="1"/>
  <c r="B78" i="58"/>
  <c r="B78" i="57"/>
  <c r="H31" i="54"/>
  <c r="H91" i="54" s="1"/>
  <c r="H77" i="58"/>
  <c r="H77" i="57"/>
  <c r="D31" i="54"/>
  <c r="D77" i="58"/>
  <c r="D77" i="57"/>
  <c r="J30" i="54"/>
  <c r="J76" i="58"/>
  <c r="J76" i="57"/>
  <c r="F30" i="54"/>
  <c r="F76" i="58"/>
  <c r="F76" i="57"/>
  <c r="B90" i="36"/>
  <c r="B158" i="36" s="1"/>
  <c r="B76" i="58"/>
  <c r="B76" i="57"/>
  <c r="H29" i="54"/>
  <c r="H75" i="58"/>
  <c r="H75" i="57"/>
  <c r="D29" i="54"/>
  <c r="D89" i="54" s="1"/>
  <c r="D75" i="58"/>
  <c r="D75" i="57"/>
  <c r="J28" i="54"/>
  <c r="J74" i="58"/>
  <c r="J74" i="57"/>
  <c r="F28" i="54"/>
  <c r="F88" i="54" s="1"/>
  <c r="F74" i="58"/>
  <c r="F74" i="57"/>
  <c r="B28" i="54"/>
  <c r="B88" i="54" s="1"/>
  <c r="B156" i="54" s="1"/>
  <c r="B74" i="58"/>
  <c r="P74" i="58" s="1"/>
  <c r="B74" i="57"/>
  <c r="H27" i="54"/>
  <c r="H87" i="54" s="1"/>
  <c r="H73" i="58"/>
  <c r="H73" i="57"/>
  <c r="D27" i="54"/>
  <c r="D73" i="57"/>
  <c r="D73" i="58"/>
  <c r="J26" i="54"/>
  <c r="J72" i="58"/>
  <c r="J72" i="57"/>
  <c r="F26" i="54"/>
  <c r="F72" i="58"/>
  <c r="F72" i="57"/>
  <c r="B26" i="54"/>
  <c r="B86" i="54" s="1"/>
  <c r="B154" i="54" s="1"/>
  <c r="B72" i="58"/>
  <c r="B72" i="57"/>
  <c r="H25" i="54"/>
  <c r="H85" i="54" s="1"/>
  <c r="H71" i="57"/>
  <c r="H71" i="58"/>
  <c r="D25" i="54"/>
  <c r="D85" i="54" s="1"/>
  <c r="D71" i="58"/>
  <c r="D71" i="57"/>
  <c r="J24" i="54"/>
  <c r="J70" i="58"/>
  <c r="J70" i="57"/>
  <c r="F24" i="54"/>
  <c r="F84" i="54" s="1"/>
  <c r="F70" i="58"/>
  <c r="F70" i="57"/>
  <c r="B24" i="54"/>
  <c r="B84" i="54" s="1"/>
  <c r="B152" i="54" s="1"/>
  <c r="B70" i="58"/>
  <c r="B70" i="57"/>
  <c r="H23" i="54"/>
  <c r="H69" i="58"/>
  <c r="H69" i="57"/>
  <c r="D23" i="54"/>
  <c r="D69" i="58"/>
  <c r="D69" i="57"/>
  <c r="J22" i="54"/>
  <c r="J68" i="58"/>
  <c r="J68" i="57"/>
  <c r="F22" i="54"/>
  <c r="F82" i="54" s="1"/>
  <c r="F68" i="58"/>
  <c r="F68" i="57"/>
  <c r="B82" i="36"/>
  <c r="B150" i="36" s="1"/>
  <c r="B68" i="58"/>
  <c r="B68" i="57"/>
  <c r="P68" i="57" s="1"/>
  <c r="H21" i="54"/>
  <c r="H67" i="58"/>
  <c r="H67" i="57"/>
  <c r="D67" i="57"/>
  <c r="D67" i="58"/>
  <c r="J20" i="54"/>
  <c r="J66" i="58"/>
  <c r="J66" i="57"/>
  <c r="F20" i="54"/>
  <c r="F66" i="58"/>
  <c r="F66" i="57"/>
  <c r="B20" i="54"/>
  <c r="B80" i="54" s="1"/>
  <c r="B148" i="54" s="1"/>
  <c r="B66" i="58"/>
  <c r="B66" i="57"/>
  <c r="H19" i="54"/>
  <c r="H65" i="58"/>
  <c r="H65" i="57"/>
  <c r="D19" i="54"/>
  <c r="D65" i="57"/>
  <c r="D65" i="58"/>
  <c r="J18" i="54"/>
  <c r="J64" i="58"/>
  <c r="J64" i="57"/>
  <c r="F18" i="54"/>
  <c r="F78" i="54" s="1"/>
  <c r="F64" i="57"/>
  <c r="F64" i="58"/>
  <c r="B78" i="36"/>
  <c r="B146" i="36" s="1"/>
  <c r="B64" i="58"/>
  <c r="P64" i="58" s="1"/>
  <c r="B64" i="57"/>
  <c r="H17" i="54"/>
  <c r="H63" i="57"/>
  <c r="H63" i="58"/>
  <c r="D17" i="54"/>
  <c r="D63" i="58"/>
  <c r="D63" i="57"/>
  <c r="J16" i="54"/>
  <c r="J62" i="58"/>
  <c r="J62" i="57"/>
  <c r="F16" i="54"/>
  <c r="F62" i="58"/>
  <c r="F62" i="57"/>
  <c r="B76" i="36"/>
  <c r="B144" i="36" s="1"/>
  <c r="B62" i="58"/>
  <c r="P62" i="58" s="1"/>
  <c r="B62" i="57"/>
  <c r="H15" i="54"/>
  <c r="H61" i="58"/>
  <c r="H61" i="57"/>
  <c r="D15" i="54"/>
  <c r="D75" i="54" s="1"/>
  <c r="D61" i="58"/>
  <c r="D61" i="57"/>
  <c r="J14" i="54"/>
  <c r="J60" i="58"/>
  <c r="J60" i="57"/>
  <c r="F14" i="54"/>
  <c r="F74" i="54" s="1"/>
  <c r="F60" i="58"/>
  <c r="F60" i="57"/>
  <c r="B74" i="36"/>
  <c r="B142" i="36" s="1"/>
  <c r="B60" i="58"/>
  <c r="B60" i="57"/>
  <c r="P60" i="57" s="1"/>
  <c r="H13" i="54"/>
  <c r="H73" i="54" s="1"/>
  <c r="H59" i="57"/>
  <c r="H59" i="58"/>
  <c r="D13" i="54"/>
  <c r="D73" i="54" s="1"/>
  <c r="D59" i="58"/>
  <c r="D59" i="57"/>
  <c r="J12" i="54"/>
  <c r="J58" i="58"/>
  <c r="J58" i="57"/>
  <c r="F12" i="54"/>
  <c r="F58" i="57"/>
  <c r="F58" i="58"/>
  <c r="B12" i="54"/>
  <c r="B72" i="54" s="1"/>
  <c r="B140" i="54" s="1"/>
  <c r="B58" i="58"/>
  <c r="B58" i="57"/>
  <c r="H11" i="54"/>
  <c r="H71" i="54" s="1"/>
  <c r="H57" i="58"/>
  <c r="H57" i="57"/>
  <c r="D11" i="54"/>
  <c r="D71" i="54" s="1"/>
  <c r="D57" i="58"/>
  <c r="D57" i="57"/>
  <c r="J10" i="54"/>
  <c r="J56" i="57"/>
  <c r="J56" i="58"/>
  <c r="F10" i="54"/>
  <c r="F56" i="57"/>
  <c r="F56" i="58"/>
  <c r="B70" i="36"/>
  <c r="B138" i="36" s="1"/>
  <c r="B56" i="58"/>
  <c r="P56" i="58" s="1"/>
  <c r="B56" i="57"/>
  <c r="H9" i="54"/>
  <c r="H69" i="54" s="1"/>
  <c r="H55" i="58"/>
  <c r="H55" i="57"/>
  <c r="D9" i="54"/>
  <c r="D55" i="58"/>
  <c r="D55" i="57"/>
  <c r="J8" i="54"/>
  <c r="J54" i="58"/>
  <c r="J54" i="57"/>
  <c r="F8" i="54"/>
  <c r="F68" i="54" s="1"/>
  <c r="F54" i="57"/>
  <c r="F54" i="58"/>
  <c r="B8" i="54"/>
  <c r="B68" i="54" s="1"/>
  <c r="B136" i="54" s="1"/>
  <c r="B54" i="57"/>
  <c r="B54" i="58"/>
  <c r="H53" i="57"/>
  <c r="H53" i="58"/>
  <c r="D53" i="58"/>
  <c r="D53" i="57"/>
  <c r="J6" i="54"/>
  <c r="J52" i="58"/>
  <c r="J52" i="57"/>
  <c r="F52" i="58"/>
  <c r="F52" i="57"/>
  <c r="B66" i="36"/>
  <c r="B134" i="36" s="1"/>
  <c r="B52" i="57"/>
  <c r="B52" i="58"/>
  <c r="P52" i="58" s="1"/>
  <c r="L19" i="36"/>
  <c r="L13" i="36"/>
  <c r="L23" i="36"/>
  <c r="L17" i="36"/>
  <c r="G5" i="54"/>
  <c r="G65" i="36"/>
  <c r="I6" i="54"/>
  <c r="I66" i="54" s="1"/>
  <c r="I66" i="36"/>
  <c r="F7" i="54"/>
  <c r="F67" i="36"/>
  <c r="H6" i="54"/>
  <c r="H66" i="36"/>
  <c r="D6" i="54"/>
  <c r="D66" i="36"/>
  <c r="L5" i="36"/>
  <c r="C65" i="36"/>
  <c r="I5" i="54"/>
  <c r="I65" i="36"/>
  <c r="E5" i="54"/>
  <c r="E65" i="36"/>
  <c r="L22" i="36"/>
  <c r="L14" i="36"/>
  <c r="L10" i="36"/>
  <c r="I7" i="54"/>
  <c r="I67" i="54" s="1"/>
  <c r="I67" i="36"/>
  <c r="E7" i="54"/>
  <c r="E67" i="54" s="1"/>
  <c r="E67" i="36"/>
  <c r="K6" i="54"/>
  <c r="K66" i="54" s="1"/>
  <c r="K134" i="54" s="1"/>
  <c r="K66" i="36"/>
  <c r="G6" i="54"/>
  <c r="G66" i="54" s="1"/>
  <c r="G66" i="36"/>
  <c r="K5" i="54"/>
  <c r="K65" i="54" s="1"/>
  <c r="K133" i="54" s="1"/>
  <c r="K65" i="36"/>
  <c r="K7" i="54"/>
  <c r="K67" i="54" s="1"/>
  <c r="K67" i="36"/>
  <c r="G7" i="54"/>
  <c r="G67" i="54" s="1"/>
  <c r="G67" i="36"/>
  <c r="L7" i="36"/>
  <c r="C67" i="36"/>
  <c r="E6" i="54"/>
  <c r="E66" i="54" s="1"/>
  <c r="E66" i="36"/>
  <c r="F5" i="54"/>
  <c r="F65" i="54" s="1"/>
  <c r="F65" i="36"/>
  <c r="H5" i="54"/>
  <c r="H65" i="54" s="1"/>
  <c r="H65" i="36"/>
  <c r="D5" i="54"/>
  <c r="D65" i="54" s="1"/>
  <c r="D65" i="36"/>
  <c r="H7" i="54"/>
  <c r="H67" i="54" s="1"/>
  <c r="H67" i="36"/>
  <c r="D7" i="54"/>
  <c r="D67" i="54" s="1"/>
  <c r="D67" i="36"/>
  <c r="F6" i="54"/>
  <c r="F66" i="54" s="1"/>
  <c r="F66" i="36"/>
  <c r="B44" i="54"/>
  <c r="B104" i="54" s="1"/>
  <c r="B172" i="54" s="1"/>
  <c r="B34" i="54"/>
  <c r="B94" i="54" s="1"/>
  <c r="B162" i="54" s="1"/>
  <c r="B48" i="54"/>
  <c r="B108" i="54" s="1"/>
  <c r="B176" i="54" s="1"/>
  <c r="L20" i="36"/>
  <c r="L15" i="36"/>
  <c r="L11" i="36"/>
  <c r="L8" i="36"/>
  <c r="L25" i="36"/>
  <c r="L21" i="36"/>
  <c r="L18" i="36"/>
  <c r="L16" i="36"/>
  <c r="L12" i="36"/>
  <c r="L9" i="36"/>
  <c r="L6" i="36"/>
  <c r="M6" i="36" s="1"/>
  <c r="L24" i="36"/>
  <c r="B19" i="54"/>
  <c r="B79" i="54" s="1"/>
  <c r="B147" i="54" s="1"/>
  <c r="C23" i="54"/>
  <c r="C83" i="54" s="1"/>
  <c r="M23" i="36"/>
  <c r="C19" i="54"/>
  <c r="C79" i="54" s="1"/>
  <c r="M19" i="36"/>
  <c r="C14" i="54"/>
  <c r="C7" i="54"/>
  <c r="C67" i="54" s="1"/>
  <c r="C24" i="54"/>
  <c r="C84" i="54" s="1"/>
  <c r="C20" i="54"/>
  <c r="C80" i="54" s="1"/>
  <c r="M20" i="36"/>
  <c r="C15" i="54"/>
  <c r="C75" i="54" s="1"/>
  <c r="C11" i="54"/>
  <c r="C71" i="54" s="1"/>
  <c r="C8" i="54"/>
  <c r="C68" i="54" s="1"/>
  <c r="C65" i="54"/>
  <c r="M5" i="36"/>
  <c r="C25" i="54"/>
  <c r="M25" i="36"/>
  <c r="C21" i="54"/>
  <c r="C81" i="54" s="1"/>
  <c r="C18" i="54"/>
  <c r="C78" i="54" s="1"/>
  <c r="M18" i="36"/>
  <c r="C16" i="54"/>
  <c r="C76" i="54" s="1"/>
  <c r="C12" i="54"/>
  <c r="C72" i="54" s="1"/>
  <c r="C9" i="54"/>
  <c r="C69" i="54" s="1"/>
  <c r="C6" i="54"/>
  <c r="C66" i="54" s="1"/>
  <c r="C22" i="54"/>
  <c r="C82" i="54" s="1"/>
  <c r="M22" i="36"/>
  <c r="C17" i="54"/>
  <c r="C77" i="54" s="1"/>
  <c r="C13" i="54"/>
  <c r="C73" i="54" s="1"/>
  <c r="C10" i="54"/>
  <c r="C70" i="54" s="1"/>
  <c r="M10" i="36"/>
  <c r="B51" i="54"/>
  <c r="B111" i="54" s="1"/>
  <c r="B179" i="54" s="1"/>
  <c r="B42" i="54"/>
  <c r="B102" i="54" s="1"/>
  <c r="B170" i="54" s="1"/>
  <c r="B37" i="54"/>
  <c r="B97" i="54" s="1"/>
  <c r="B165" i="54" s="1"/>
  <c r="B96" i="36"/>
  <c r="B164" i="36" s="1"/>
  <c r="B86" i="36"/>
  <c r="B154" i="36" s="1"/>
  <c r="P72" i="57" s="1"/>
  <c r="B109" i="36"/>
  <c r="B81" i="36"/>
  <c r="B55" i="54"/>
  <c r="B115" i="54" s="1"/>
  <c r="B183" i="54" s="1"/>
  <c r="B52" i="54"/>
  <c r="B112" i="54" s="1"/>
  <c r="B180" i="54" s="1"/>
  <c r="B46" i="54"/>
  <c r="B106" i="54" s="1"/>
  <c r="B174" i="54" s="1"/>
  <c r="B88" i="36"/>
  <c r="B156" i="36" s="1"/>
  <c r="B77" i="36"/>
  <c r="B47" i="54"/>
  <c r="B107" i="54" s="1"/>
  <c r="B175" i="54" s="1"/>
  <c r="B43" i="54"/>
  <c r="B103" i="54" s="1"/>
  <c r="B171" i="54" s="1"/>
  <c r="B27" i="54"/>
  <c r="B87" i="54" s="1"/>
  <c r="B155" i="54" s="1"/>
  <c r="B69" i="36"/>
  <c r="B137" i="36" s="1"/>
  <c r="P55" i="57" s="1"/>
  <c r="B170" i="36"/>
  <c r="P88" i="57" s="1"/>
  <c r="B38" i="54"/>
  <c r="B98" i="54" s="1"/>
  <c r="B166" i="54" s="1"/>
  <c r="B32" i="54"/>
  <c r="B92" i="54" s="1"/>
  <c r="B160" i="54" s="1"/>
  <c r="B22" i="54"/>
  <c r="B82" i="54" s="1"/>
  <c r="B150" i="54" s="1"/>
  <c r="B114" i="36"/>
  <c r="P100" i="58" s="1"/>
  <c r="B100" i="36"/>
  <c r="B168" i="36" s="1"/>
  <c r="B50" i="54"/>
  <c r="B110" i="54" s="1"/>
  <c r="B178" i="54" s="1"/>
  <c r="B73" i="36"/>
  <c r="P92" i="58"/>
  <c r="B174" i="36"/>
  <c r="B33" i="54"/>
  <c r="B93" i="54" s="1"/>
  <c r="B161" i="54" s="1"/>
  <c r="B85" i="36"/>
  <c r="B153" i="36" s="1"/>
  <c r="P71" i="57" s="1"/>
  <c r="B65" i="36"/>
  <c r="P51" i="58" s="1"/>
  <c r="B18" i="54"/>
  <c r="B78" i="54" s="1"/>
  <c r="B146" i="54" s="1"/>
  <c r="B16" i="54"/>
  <c r="B76" i="54" s="1"/>
  <c r="B144" i="54" s="1"/>
  <c r="B15" i="54"/>
  <c r="B75" i="54" s="1"/>
  <c r="B143" i="54" s="1"/>
  <c r="B14" i="54"/>
  <c r="B74" i="54" s="1"/>
  <c r="B142" i="54" s="1"/>
  <c r="B84" i="36"/>
  <c r="B152" i="36" s="1"/>
  <c r="P70" i="57" s="1"/>
  <c r="B80" i="36"/>
  <c r="B148" i="36" s="1"/>
  <c r="P66" i="57" s="1"/>
  <c r="B72" i="36"/>
  <c r="B140" i="36" s="1"/>
  <c r="B68" i="36"/>
  <c r="B136" i="36" s="1"/>
  <c r="P54" i="57" s="1"/>
  <c r="B7" i="54"/>
  <c r="B67" i="54" s="1"/>
  <c r="B135" i="54" s="1"/>
  <c r="B83" i="36"/>
  <c r="B151" i="36" s="1"/>
  <c r="P69" i="57" s="1"/>
  <c r="B71" i="36"/>
  <c r="B139" i="36" s="1"/>
  <c r="B10" i="54"/>
  <c r="B70" i="54" s="1"/>
  <c r="B138" i="54" s="1"/>
  <c r="B6" i="54"/>
  <c r="B66" i="54" s="1"/>
  <c r="B134" i="54" s="1"/>
  <c r="P87" i="58"/>
  <c r="B165" i="36"/>
  <c r="P83" i="57" s="1"/>
  <c r="B173" i="36"/>
  <c r="B149" i="36"/>
  <c r="P67" i="57" s="1"/>
  <c r="P97" i="58"/>
  <c r="B179" i="36"/>
  <c r="P97" i="57" s="1"/>
  <c r="P80" i="58"/>
  <c r="P99" i="58"/>
  <c r="B163" i="36"/>
  <c r="P81" i="57" s="1"/>
  <c r="B180" i="36"/>
  <c r="P98" i="57" s="1"/>
  <c r="B183" i="36"/>
  <c r="P101" i="58"/>
  <c r="B143" i="36"/>
  <c r="P61" i="57" s="1"/>
  <c r="P61" i="58"/>
  <c r="B167" i="36"/>
  <c r="B171" i="36"/>
  <c r="P89" i="57" s="1"/>
  <c r="P94" i="58"/>
  <c r="P78" i="58"/>
  <c r="P72" i="58"/>
  <c r="P68" i="58"/>
  <c r="P60" i="58"/>
  <c r="P96" i="58"/>
  <c r="P93" i="58"/>
  <c r="P91" i="58"/>
  <c r="P89" i="58"/>
  <c r="P85" i="58"/>
  <c r="P84" i="58"/>
  <c r="P83" i="58"/>
  <c r="P77" i="58"/>
  <c r="P76" i="58"/>
  <c r="P75" i="58"/>
  <c r="P78" i="57"/>
  <c r="P64" i="57"/>
  <c r="P62" i="57"/>
  <c r="P56" i="57"/>
  <c r="I115" i="54"/>
  <c r="G115" i="54"/>
  <c r="E115" i="54"/>
  <c r="D115" i="54"/>
  <c r="C115" i="54"/>
  <c r="I114" i="54"/>
  <c r="H114" i="54"/>
  <c r="G114" i="54"/>
  <c r="F114" i="54"/>
  <c r="C114" i="54"/>
  <c r="I113" i="54"/>
  <c r="H113" i="54"/>
  <c r="G113" i="54"/>
  <c r="E113" i="54"/>
  <c r="C113" i="54"/>
  <c r="I112" i="54"/>
  <c r="D112" i="54"/>
  <c r="C112" i="54"/>
  <c r="I111" i="54"/>
  <c r="G111" i="54"/>
  <c r="F111" i="54"/>
  <c r="E111" i="54"/>
  <c r="I110" i="54"/>
  <c r="H110" i="54"/>
  <c r="F110" i="54"/>
  <c r="E110" i="54"/>
  <c r="C110" i="54"/>
  <c r="K109" i="54"/>
  <c r="K177" i="54" s="1"/>
  <c r="I109" i="54"/>
  <c r="H109" i="54"/>
  <c r="G109" i="54"/>
  <c r="E109" i="54"/>
  <c r="I108" i="54"/>
  <c r="G108" i="54"/>
  <c r="F108" i="54"/>
  <c r="D108" i="54"/>
  <c r="C108" i="54"/>
  <c r="I107" i="54"/>
  <c r="H107" i="54"/>
  <c r="G107" i="54"/>
  <c r="F107" i="54"/>
  <c r="E107" i="54"/>
  <c r="C107" i="54"/>
  <c r="I106" i="54"/>
  <c r="H106" i="54"/>
  <c r="E106" i="54"/>
  <c r="C106" i="54"/>
  <c r="K105" i="54"/>
  <c r="I105" i="54"/>
  <c r="E105" i="54"/>
  <c r="D105" i="54"/>
  <c r="H104" i="54"/>
  <c r="G104" i="54"/>
  <c r="F104" i="54"/>
  <c r="C104" i="54"/>
  <c r="K103" i="54"/>
  <c r="I103" i="54"/>
  <c r="G103" i="54"/>
  <c r="F103" i="54"/>
  <c r="E103" i="54"/>
  <c r="D103" i="54"/>
  <c r="C103" i="54"/>
  <c r="I102" i="54"/>
  <c r="G102" i="54"/>
  <c r="E102" i="54"/>
  <c r="D102" i="54"/>
  <c r="C102" i="54"/>
  <c r="K101" i="54"/>
  <c r="K169" i="54" s="1"/>
  <c r="I101" i="54"/>
  <c r="H101" i="54"/>
  <c r="G101" i="54"/>
  <c r="F101" i="54"/>
  <c r="E101" i="54"/>
  <c r="C101" i="54"/>
  <c r="I100" i="54"/>
  <c r="E100" i="54"/>
  <c r="C100" i="54"/>
  <c r="I99" i="54"/>
  <c r="G99" i="54"/>
  <c r="E99" i="54"/>
  <c r="C99" i="54"/>
  <c r="H98" i="54"/>
  <c r="F98" i="54"/>
  <c r="E98" i="54"/>
  <c r="C98" i="54"/>
  <c r="I97" i="54"/>
  <c r="H97" i="54"/>
  <c r="G97" i="54"/>
  <c r="F97" i="54"/>
  <c r="E97" i="54"/>
  <c r="C97" i="54"/>
  <c r="I96" i="54"/>
  <c r="F96" i="54"/>
  <c r="E96" i="54"/>
  <c r="C96" i="54"/>
  <c r="I95" i="54"/>
  <c r="H95" i="54"/>
  <c r="G95" i="54"/>
  <c r="E95" i="54"/>
  <c r="C95" i="54"/>
  <c r="I94" i="54"/>
  <c r="F94" i="54"/>
  <c r="E94" i="54"/>
  <c r="D94" i="54"/>
  <c r="C94" i="54"/>
  <c r="I93" i="54"/>
  <c r="H93" i="54"/>
  <c r="G93" i="54"/>
  <c r="E93" i="54"/>
  <c r="C93" i="54"/>
  <c r="H92" i="54"/>
  <c r="G92" i="54"/>
  <c r="E92" i="54"/>
  <c r="C92" i="54"/>
  <c r="I91" i="54"/>
  <c r="G91" i="54"/>
  <c r="F91" i="54"/>
  <c r="E91" i="54"/>
  <c r="D91" i="54"/>
  <c r="C91" i="54"/>
  <c r="G90" i="54"/>
  <c r="F90" i="54"/>
  <c r="E90" i="54"/>
  <c r="C90" i="54"/>
  <c r="K89" i="54"/>
  <c r="K157" i="54" s="1"/>
  <c r="I89" i="54"/>
  <c r="H89" i="54"/>
  <c r="G89" i="54"/>
  <c r="E89" i="54"/>
  <c r="C89" i="54"/>
  <c r="E88" i="54"/>
  <c r="D88" i="54"/>
  <c r="C88" i="54"/>
  <c r="I87" i="54"/>
  <c r="G87" i="54"/>
  <c r="E87" i="54"/>
  <c r="D87" i="54"/>
  <c r="C87" i="54"/>
  <c r="I86" i="54"/>
  <c r="H86" i="54"/>
  <c r="G86" i="54"/>
  <c r="F86" i="54"/>
  <c r="C86" i="54"/>
  <c r="K85" i="54"/>
  <c r="K153" i="54" s="1"/>
  <c r="I85" i="54"/>
  <c r="G85" i="54"/>
  <c r="E85" i="54"/>
  <c r="C85" i="54"/>
  <c r="I84" i="54"/>
  <c r="E84" i="54"/>
  <c r="D84" i="54"/>
  <c r="H83" i="54"/>
  <c r="G83" i="54"/>
  <c r="F83" i="54"/>
  <c r="D83" i="54"/>
  <c r="H82" i="54"/>
  <c r="G82" i="54"/>
  <c r="E82" i="54"/>
  <c r="K81" i="54"/>
  <c r="H81" i="54"/>
  <c r="E81" i="54"/>
  <c r="D81" i="54"/>
  <c r="I80" i="54"/>
  <c r="F80" i="54"/>
  <c r="E80" i="54"/>
  <c r="D80" i="54"/>
  <c r="H79" i="54"/>
  <c r="G79" i="54"/>
  <c r="D79" i="54"/>
  <c r="I78" i="54"/>
  <c r="H78" i="54"/>
  <c r="G78" i="54"/>
  <c r="K77" i="54"/>
  <c r="K145" i="54" s="1"/>
  <c r="H77" i="54"/>
  <c r="F77" i="54"/>
  <c r="E77" i="54"/>
  <c r="D77" i="54"/>
  <c r="I76" i="54"/>
  <c r="G76" i="54"/>
  <c r="F76" i="54"/>
  <c r="E76" i="54"/>
  <c r="K75" i="54"/>
  <c r="K143" i="54" s="1"/>
  <c r="H75" i="54"/>
  <c r="F75" i="54"/>
  <c r="I74" i="54"/>
  <c r="G74" i="54"/>
  <c r="E74" i="54"/>
  <c r="C74" i="54"/>
  <c r="K73" i="54"/>
  <c r="K141" i="54" s="1"/>
  <c r="I73" i="54"/>
  <c r="G73" i="54"/>
  <c r="E73" i="54"/>
  <c r="H72" i="54"/>
  <c r="G72" i="54"/>
  <c r="F72" i="54"/>
  <c r="E72" i="54"/>
  <c r="D72" i="54"/>
  <c r="I71" i="54"/>
  <c r="F71" i="54"/>
  <c r="E71" i="54"/>
  <c r="K70" i="54"/>
  <c r="H70" i="54"/>
  <c r="G70" i="54"/>
  <c r="F70" i="54"/>
  <c r="I69" i="54"/>
  <c r="G69" i="54"/>
  <c r="E69" i="54"/>
  <c r="D69" i="54"/>
  <c r="H68" i="54"/>
  <c r="E68" i="54"/>
  <c r="D68" i="54"/>
  <c r="F67" i="54"/>
  <c r="H66" i="54"/>
  <c r="D66" i="54"/>
  <c r="I65" i="54"/>
  <c r="G65" i="54"/>
  <c r="E65" i="54"/>
  <c r="K115" i="36"/>
  <c r="I115" i="36"/>
  <c r="H115" i="36"/>
  <c r="G115" i="36"/>
  <c r="F115" i="36"/>
  <c r="E115" i="36"/>
  <c r="D115" i="36"/>
  <c r="C115" i="36"/>
  <c r="K114" i="36"/>
  <c r="I114" i="36"/>
  <c r="H114" i="36"/>
  <c r="G114" i="36"/>
  <c r="F114" i="36"/>
  <c r="E114" i="36"/>
  <c r="D114" i="36"/>
  <c r="C114" i="36"/>
  <c r="K113" i="36"/>
  <c r="I113" i="36"/>
  <c r="H113" i="36"/>
  <c r="G113" i="36"/>
  <c r="F113" i="36"/>
  <c r="E113" i="36"/>
  <c r="D113" i="36"/>
  <c r="C113" i="36"/>
  <c r="K112" i="36"/>
  <c r="I112" i="36"/>
  <c r="H112" i="36"/>
  <c r="G112" i="36"/>
  <c r="F112" i="36"/>
  <c r="E112" i="36"/>
  <c r="D112" i="36"/>
  <c r="C112" i="36"/>
  <c r="K111" i="36"/>
  <c r="I111" i="36"/>
  <c r="H111" i="36"/>
  <c r="G111" i="36"/>
  <c r="F111" i="36"/>
  <c r="E111" i="36"/>
  <c r="D111" i="36"/>
  <c r="C111" i="36"/>
  <c r="K110" i="36"/>
  <c r="I110" i="36"/>
  <c r="H110" i="36"/>
  <c r="G110" i="36"/>
  <c r="F110" i="36"/>
  <c r="E110" i="36"/>
  <c r="D110" i="36"/>
  <c r="C110" i="36"/>
  <c r="K109" i="36"/>
  <c r="I109" i="36"/>
  <c r="H109" i="36"/>
  <c r="G109" i="36"/>
  <c r="F109" i="36"/>
  <c r="E109" i="36"/>
  <c r="D109" i="36"/>
  <c r="C109" i="36"/>
  <c r="K108" i="36"/>
  <c r="I108" i="36"/>
  <c r="H108" i="36"/>
  <c r="G108" i="36"/>
  <c r="F108" i="36"/>
  <c r="E108" i="36"/>
  <c r="D108" i="36"/>
  <c r="C108" i="36"/>
  <c r="K107" i="36"/>
  <c r="I107" i="36"/>
  <c r="H107" i="36"/>
  <c r="G107" i="36"/>
  <c r="F107" i="36"/>
  <c r="E107" i="36"/>
  <c r="D107" i="36"/>
  <c r="C107" i="36"/>
  <c r="K106" i="36"/>
  <c r="I106" i="36"/>
  <c r="H106" i="36"/>
  <c r="G106" i="36"/>
  <c r="F106" i="36"/>
  <c r="E106" i="36"/>
  <c r="D106" i="36"/>
  <c r="C106" i="36"/>
  <c r="K105" i="36"/>
  <c r="I105" i="36"/>
  <c r="H105" i="36"/>
  <c r="G105" i="36"/>
  <c r="F105" i="36"/>
  <c r="E105" i="36"/>
  <c r="D105" i="36"/>
  <c r="C105" i="36"/>
  <c r="K104" i="36"/>
  <c r="I104" i="36"/>
  <c r="H104" i="36"/>
  <c r="G104" i="36"/>
  <c r="F104" i="36"/>
  <c r="E104" i="36"/>
  <c r="D104" i="36"/>
  <c r="C104" i="36"/>
  <c r="K103" i="36"/>
  <c r="I103" i="36"/>
  <c r="H103" i="36"/>
  <c r="G103" i="36"/>
  <c r="F103" i="36"/>
  <c r="E103" i="36"/>
  <c r="D103" i="36"/>
  <c r="C103" i="36"/>
  <c r="K102" i="36"/>
  <c r="I102" i="36"/>
  <c r="H102" i="36"/>
  <c r="G102" i="36"/>
  <c r="F102" i="36"/>
  <c r="E102" i="36"/>
  <c r="D102" i="36"/>
  <c r="C102" i="36"/>
  <c r="K101" i="36"/>
  <c r="I101" i="36"/>
  <c r="H101" i="36"/>
  <c r="G101" i="36"/>
  <c r="F101" i="36"/>
  <c r="E101" i="36"/>
  <c r="D101" i="36"/>
  <c r="C101" i="36"/>
  <c r="K100" i="36"/>
  <c r="I100" i="36"/>
  <c r="H100" i="36"/>
  <c r="G100" i="36"/>
  <c r="F100" i="36"/>
  <c r="E100" i="36"/>
  <c r="D100" i="36"/>
  <c r="C100" i="36"/>
  <c r="K99" i="36"/>
  <c r="I99" i="36"/>
  <c r="H99" i="36"/>
  <c r="G99" i="36"/>
  <c r="F99" i="36"/>
  <c r="E99" i="36"/>
  <c r="D99" i="36"/>
  <c r="C99" i="36"/>
  <c r="K98" i="36"/>
  <c r="I98" i="36"/>
  <c r="H98" i="36"/>
  <c r="G98" i="36"/>
  <c r="F98" i="36"/>
  <c r="E98" i="36"/>
  <c r="D98" i="36"/>
  <c r="C98" i="36"/>
  <c r="K97" i="36"/>
  <c r="I97" i="36"/>
  <c r="H97" i="36"/>
  <c r="G97" i="36"/>
  <c r="F97" i="36"/>
  <c r="E97" i="36"/>
  <c r="D97" i="36"/>
  <c r="C97" i="36"/>
  <c r="K96" i="36"/>
  <c r="I96" i="36"/>
  <c r="H96" i="36"/>
  <c r="G96" i="36"/>
  <c r="F96" i="36"/>
  <c r="E96" i="36"/>
  <c r="D96" i="36"/>
  <c r="C96" i="36"/>
  <c r="K95" i="36"/>
  <c r="I95" i="36"/>
  <c r="H95" i="36"/>
  <c r="G95" i="36"/>
  <c r="F95" i="36"/>
  <c r="E95" i="36"/>
  <c r="D95" i="36"/>
  <c r="C95" i="36"/>
  <c r="K94" i="36"/>
  <c r="I94" i="36"/>
  <c r="H94" i="36"/>
  <c r="G94" i="36"/>
  <c r="F94" i="36"/>
  <c r="E94" i="36"/>
  <c r="D94" i="36"/>
  <c r="C94" i="36"/>
  <c r="K93" i="36"/>
  <c r="I93" i="36"/>
  <c r="H93" i="36"/>
  <c r="G93" i="36"/>
  <c r="F93" i="36"/>
  <c r="E93" i="36"/>
  <c r="D93" i="36"/>
  <c r="C93" i="36"/>
  <c r="K92" i="36"/>
  <c r="I92" i="36"/>
  <c r="H92" i="36"/>
  <c r="G92" i="36"/>
  <c r="F92" i="36"/>
  <c r="E92" i="36"/>
  <c r="D92" i="36"/>
  <c r="C92" i="36"/>
  <c r="K91" i="36"/>
  <c r="I91" i="36"/>
  <c r="H91" i="36"/>
  <c r="G91" i="36"/>
  <c r="F91" i="36"/>
  <c r="E91" i="36"/>
  <c r="D91" i="36"/>
  <c r="C91" i="36"/>
  <c r="K90" i="36"/>
  <c r="I90" i="36"/>
  <c r="H90" i="36"/>
  <c r="G90" i="36"/>
  <c r="F90" i="36"/>
  <c r="E90" i="36"/>
  <c r="D90" i="36"/>
  <c r="C90" i="36"/>
  <c r="K89" i="36"/>
  <c r="I89" i="36"/>
  <c r="H89" i="36"/>
  <c r="G89" i="36"/>
  <c r="F89" i="36"/>
  <c r="E89" i="36"/>
  <c r="D89" i="36"/>
  <c r="C89" i="36"/>
  <c r="K88" i="36"/>
  <c r="I88" i="36"/>
  <c r="H88" i="36"/>
  <c r="G88" i="36"/>
  <c r="F88" i="36"/>
  <c r="E88" i="36"/>
  <c r="D88" i="36"/>
  <c r="C88" i="36"/>
  <c r="K87" i="36"/>
  <c r="I87" i="36"/>
  <c r="H87" i="36"/>
  <c r="G87" i="36"/>
  <c r="F87" i="36"/>
  <c r="E87" i="36"/>
  <c r="D87" i="36"/>
  <c r="C87" i="36"/>
  <c r="K86" i="36"/>
  <c r="I86" i="36"/>
  <c r="H86" i="36"/>
  <c r="G86" i="36"/>
  <c r="F86" i="36"/>
  <c r="E86" i="36"/>
  <c r="D86" i="36"/>
  <c r="C86" i="36"/>
  <c r="K85" i="36"/>
  <c r="I85" i="36"/>
  <c r="H85" i="36"/>
  <c r="G85" i="36"/>
  <c r="F85" i="36"/>
  <c r="E85" i="36"/>
  <c r="D85" i="36"/>
  <c r="C85" i="36"/>
  <c r="K84" i="36"/>
  <c r="I84" i="36"/>
  <c r="H84" i="36"/>
  <c r="G84" i="36"/>
  <c r="F84" i="36"/>
  <c r="E84" i="36"/>
  <c r="D84" i="36"/>
  <c r="C84" i="36"/>
  <c r="K83" i="36"/>
  <c r="I83" i="36"/>
  <c r="H83" i="36"/>
  <c r="G83" i="36"/>
  <c r="F83" i="36"/>
  <c r="E83" i="36"/>
  <c r="D83" i="36"/>
  <c r="C83" i="36"/>
  <c r="K82" i="36"/>
  <c r="I82" i="36"/>
  <c r="H82" i="36"/>
  <c r="G82" i="36"/>
  <c r="F82" i="36"/>
  <c r="E82" i="36"/>
  <c r="D82" i="36"/>
  <c r="C82" i="36"/>
  <c r="K81" i="36"/>
  <c r="I81" i="36"/>
  <c r="H81" i="36"/>
  <c r="G81" i="36"/>
  <c r="F81" i="36"/>
  <c r="E81" i="36"/>
  <c r="D81" i="36"/>
  <c r="C81" i="36"/>
  <c r="K80" i="36"/>
  <c r="I80" i="36"/>
  <c r="H80" i="36"/>
  <c r="G80" i="36"/>
  <c r="F80" i="36"/>
  <c r="E80" i="36"/>
  <c r="D80" i="36"/>
  <c r="C80" i="36"/>
  <c r="K79" i="36"/>
  <c r="I79" i="36"/>
  <c r="H79" i="36"/>
  <c r="G79" i="36"/>
  <c r="F79" i="36"/>
  <c r="E79" i="36"/>
  <c r="D79" i="36"/>
  <c r="C79" i="36"/>
  <c r="K78" i="36"/>
  <c r="I78" i="36"/>
  <c r="H78" i="36"/>
  <c r="G78" i="36"/>
  <c r="F78" i="36"/>
  <c r="E78" i="36"/>
  <c r="D78" i="36"/>
  <c r="C78" i="36"/>
  <c r="K77" i="36"/>
  <c r="I77" i="36"/>
  <c r="H77" i="36"/>
  <c r="G77" i="36"/>
  <c r="F77" i="36"/>
  <c r="E77" i="36"/>
  <c r="D77" i="36"/>
  <c r="C77" i="36"/>
  <c r="K76" i="36"/>
  <c r="I76" i="36"/>
  <c r="H76" i="36"/>
  <c r="G76" i="36"/>
  <c r="F76" i="36"/>
  <c r="E76" i="36"/>
  <c r="D76" i="36"/>
  <c r="C76" i="36"/>
  <c r="K75" i="36"/>
  <c r="I75" i="36"/>
  <c r="H75" i="36"/>
  <c r="G75" i="36"/>
  <c r="F75" i="36"/>
  <c r="E75" i="36"/>
  <c r="D75" i="36"/>
  <c r="C75" i="36"/>
  <c r="K74" i="36"/>
  <c r="I74" i="36"/>
  <c r="H74" i="36"/>
  <c r="G74" i="36"/>
  <c r="F74" i="36"/>
  <c r="E74" i="36"/>
  <c r="D74" i="36"/>
  <c r="C74" i="36"/>
  <c r="K73" i="36"/>
  <c r="I73" i="36"/>
  <c r="H73" i="36"/>
  <c r="G73" i="36"/>
  <c r="F73" i="36"/>
  <c r="E73" i="36"/>
  <c r="D73" i="36"/>
  <c r="C73" i="36"/>
  <c r="K72" i="36"/>
  <c r="I72" i="36"/>
  <c r="H72" i="36"/>
  <c r="G72" i="36"/>
  <c r="F72" i="36"/>
  <c r="E72" i="36"/>
  <c r="D72" i="36"/>
  <c r="C72" i="36"/>
  <c r="K71" i="36"/>
  <c r="I71" i="36"/>
  <c r="H71" i="36"/>
  <c r="G71" i="36"/>
  <c r="F71" i="36"/>
  <c r="E71" i="36"/>
  <c r="D71" i="36"/>
  <c r="C71" i="36"/>
  <c r="K70" i="36"/>
  <c r="I70" i="36"/>
  <c r="H70" i="36"/>
  <c r="G70" i="36"/>
  <c r="F70" i="36"/>
  <c r="E70" i="36"/>
  <c r="D70" i="36"/>
  <c r="C70" i="36"/>
  <c r="K69" i="36"/>
  <c r="I69" i="36"/>
  <c r="H69" i="36"/>
  <c r="G69" i="36"/>
  <c r="F69" i="36"/>
  <c r="E69" i="36"/>
  <c r="D69" i="36"/>
  <c r="C69" i="36"/>
  <c r="K68" i="36"/>
  <c r="I68" i="36"/>
  <c r="H68" i="36"/>
  <c r="G68" i="36"/>
  <c r="F68" i="36"/>
  <c r="E68" i="36"/>
  <c r="D68" i="36"/>
  <c r="C68" i="36"/>
  <c r="P101" i="57" l="1"/>
  <c r="P74" i="57"/>
  <c r="P67" i="58"/>
  <c r="P52" i="57"/>
  <c r="P76" i="57"/>
  <c r="P93" i="57"/>
  <c r="P85" i="57"/>
  <c r="B182" i="36"/>
  <c r="P100" i="57" s="1"/>
  <c r="P92" i="57"/>
  <c r="P86" i="57"/>
  <c r="M18" i="54"/>
  <c r="M64" i="58"/>
  <c r="M64" i="57"/>
  <c r="L70" i="58"/>
  <c r="L70" i="57"/>
  <c r="L62" i="58"/>
  <c r="L62" i="57"/>
  <c r="L54" i="57"/>
  <c r="L54" i="58"/>
  <c r="L17" i="54"/>
  <c r="L63" i="58"/>
  <c r="L63" i="57"/>
  <c r="L93" i="58"/>
  <c r="L93" i="57"/>
  <c r="L47" i="54"/>
  <c r="M47" i="36"/>
  <c r="P57" i="57"/>
  <c r="P58" i="57"/>
  <c r="P59" i="58"/>
  <c r="P63" i="58"/>
  <c r="P82" i="57"/>
  <c r="M10" i="54"/>
  <c r="M56" i="58"/>
  <c r="M56" i="57"/>
  <c r="M22" i="54"/>
  <c r="M68" i="58"/>
  <c r="M68" i="57"/>
  <c r="M5" i="54"/>
  <c r="M51" i="58"/>
  <c r="M51" i="57"/>
  <c r="M23" i="54"/>
  <c r="M69" i="58"/>
  <c r="M69" i="57"/>
  <c r="L6" i="54"/>
  <c r="L52" i="57"/>
  <c r="L52" i="58"/>
  <c r="L18" i="54"/>
  <c r="L64" i="58"/>
  <c r="L64" i="57"/>
  <c r="L57" i="58"/>
  <c r="L57" i="57"/>
  <c r="L10" i="54"/>
  <c r="L56" i="57"/>
  <c r="L56" i="58"/>
  <c r="L5" i="54"/>
  <c r="L51" i="58"/>
  <c r="L51" i="57"/>
  <c r="L23" i="54"/>
  <c r="L69" i="58"/>
  <c r="L69" i="57"/>
  <c r="L91" i="58"/>
  <c r="L91" i="57"/>
  <c r="L45" i="54"/>
  <c r="M45" i="36"/>
  <c r="L95" i="58"/>
  <c r="L95" i="57"/>
  <c r="L49" i="54"/>
  <c r="M49" i="36"/>
  <c r="M20" i="54"/>
  <c r="M66" i="58"/>
  <c r="M66" i="57"/>
  <c r="L55" i="57"/>
  <c r="L55" i="58"/>
  <c r="L21" i="54"/>
  <c r="L67" i="57"/>
  <c r="L67" i="58"/>
  <c r="L15" i="54"/>
  <c r="L61" i="58"/>
  <c r="L61" i="57"/>
  <c r="L53" i="58"/>
  <c r="L53" i="57"/>
  <c r="L60" i="57"/>
  <c r="L60" i="58"/>
  <c r="L13" i="54"/>
  <c r="L59" i="58"/>
  <c r="L59" i="57"/>
  <c r="L97" i="58"/>
  <c r="L97" i="57"/>
  <c r="M51" i="36"/>
  <c r="L51" i="54"/>
  <c r="L101" i="58"/>
  <c r="L101" i="57"/>
  <c r="L55" i="54"/>
  <c r="M55" i="36"/>
  <c r="L99" i="58"/>
  <c r="L99" i="57"/>
  <c r="L53" i="54"/>
  <c r="M53" i="36"/>
  <c r="P91" i="57"/>
  <c r="P95" i="58"/>
  <c r="M6" i="54"/>
  <c r="M52" i="58"/>
  <c r="M52" i="57"/>
  <c r="M25" i="54"/>
  <c r="M71" i="58"/>
  <c r="M71" i="57"/>
  <c r="M19" i="54"/>
  <c r="M65" i="58"/>
  <c r="M65" i="57"/>
  <c r="L58" i="57"/>
  <c r="L58" i="58"/>
  <c r="L25" i="54"/>
  <c r="L71" i="58"/>
  <c r="L71" i="57"/>
  <c r="L20" i="54"/>
  <c r="L66" i="58"/>
  <c r="L66" i="57"/>
  <c r="L22" i="54"/>
  <c r="L68" i="58"/>
  <c r="L68" i="57"/>
  <c r="L19" i="54"/>
  <c r="L65" i="58"/>
  <c r="L65" i="57"/>
  <c r="L73" i="58"/>
  <c r="L73" i="57"/>
  <c r="M27" i="36"/>
  <c r="L27" i="54"/>
  <c r="L77" i="58"/>
  <c r="L77" i="57"/>
  <c r="M31" i="36"/>
  <c r="L31" i="54"/>
  <c r="L81" i="58"/>
  <c r="L81" i="57"/>
  <c r="L35" i="54"/>
  <c r="M35" i="36"/>
  <c r="L85" i="58"/>
  <c r="L85" i="57"/>
  <c r="M39" i="36"/>
  <c r="L39" i="54"/>
  <c r="L89" i="58"/>
  <c r="L89" i="57"/>
  <c r="M43" i="36"/>
  <c r="L43" i="54"/>
  <c r="L72" i="58"/>
  <c r="L72" i="57"/>
  <c r="L26" i="54"/>
  <c r="M26" i="36"/>
  <c r="L74" i="58"/>
  <c r="L74" i="57"/>
  <c r="L28" i="54"/>
  <c r="M28" i="36"/>
  <c r="L76" i="58"/>
  <c r="L76" i="57"/>
  <c r="M30" i="36"/>
  <c r="L30" i="54"/>
  <c r="L78" i="58"/>
  <c r="L78" i="57"/>
  <c r="L32" i="54"/>
  <c r="M32" i="36"/>
  <c r="L80" i="58"/>
  <c r="L80" i="57"/>
  <c r="L34" i="54"/>
  <c r="M34" i="36"/>
  <c r="L82" i="58"/>
  <c r="L82" i="57"/>
  <c r="L36" i="54"/>
  <c r="M36" i="36"/>
  <c r="L84" i="58"/>
  <c r="L84" i="57"/>
  <c r="L38" i="54"/>
  <c r="M38" i="36"/>
  <c r="L86" i="58"/>
  <c r="L86" i="57"/>
  <c r="L40" i="54"/>
  <c r="M40" i="36"/>
  <c r="L88" i="58"/>
  <c r="L88" i="57"/>
  <c r="L42" i="54"/>
  <c r="M42" i="36"/>
  <c r="L90" i="58"/>
  <c r="L90" i="57"/>
  <c r="L44" i="54"/>
  <c r="M44" i="36"/>
  <c r="L92" i="58"/>
  <c r="L92" i="57"/>
  <c r="L46" i="54"/>
  <c r="M46" i="36"/>
  <c r="L94" i="58"/>
  <c r="L94" i="57"/>
  <c r="L48" i="54"/>
  <c r="M48" i="36"/>
  <c r="L96" i="58"/>
  <c r="L96" i="57"/>
  <c r="L50" i="54"/>
  <c r="M50" i="36"/>
  <c r="L98" i="58"/>
  <c r="L98" i="57"/>
  <c r="L52" i="54"/>
  <c r="M52" i="36"/>
  <c r="L100" i="58"/>
  <c r="L100" i="57"/>
  <c r="L54" i="54"/>
  <c r="M54" i="36"/>
  <c r="L75" i="58"/>
  <c r="L75" i="57"/>
  <c r="L29" i="54"/>
  <c r="M29" i="36"/>
  <c r="L79" i="58"/>
  <c r="L79" i="57"/>
  <c r="L33" i="54"/>
  <c r="M33" i="36"/>
  <c r="L83" i="58"/>
  <c r="L83" i="57"/>
  <c r="L37" i="54"/>
  <c r="M37" i="36"/>
  <c r="L87" i="58"/>
  <c r="L87" i="57"/>
  <c r="L41" i="54"/>
  <c r="M41" i="36"/>
  <c r="M21" i="36"/>
  <c r="M15" i="36"/>
  <c r="M24" i="36"/>
  <c r="L24" i="54"/>
  <c r="M16" i="36"/>
  <c r="L16" i="54"/>
  <c r="M8" i="36"/>
  <c r="L8" i="54"/>
  <c r="M17" i="36"/>
  <c r="M11" i="36"/>
  <c r="L11" i="54"/>
  <c r="M9" i="36"/>
  <c r="L9" i="54"/>
  <c r="M14" i="36"/>
  <c r="L14" i="54"/>
  <c r="M13" i="36"/>
  <c r="M12" i="36"/>
  <c r="L12" i="54"/>
  <c r="M7" i="36"/>
  <c r="L7" i="54"/>
  <c r="H141" i="54"/>
  <c r="D148" i="54"/>
  <c r="H148" i="54"/>
  <c r="H147" i="54"/>
  <c r="H150" i="54"/>
  <c r="H174" i="54"/>
  <c r="H149" i="54"/>
  <c r="H134" i="54"/>
  <c r="H155" i="54"/>
  <c r="H163" i="54"/>
  <c r="D137" i="54"/>
  <c r="H143" i="54"/>
  <c r="D156" i="54"/>
  <c r="D172" i="54"/>
  <c r="H172" i="54"/>
  <c r="D180" i="54"/>
  <c r="H180" i="54"/>
  <c r="H145" i="54"/>
  <c r="D161" i="54"/>
  <c r="H161" i="54"/>
  <c r="D165" i="54"/>
  <c r="H165" i="54"/>
  <c r="D169" i="54"/>
  <c r="H169" i="54"/>
  <c r="H177" i="54"/>
  <c r="B133" i="36"/>
  <c r="P82" i="58"/>
  <c r="B141" i="36"/>
  <c r="P59" i="57" s="1"/>
  <c r="B145" i="36"/>
  <c r="P63" i="57" s="1"/>
  <c r="K160" i="36"/>
  <c r="B177" i="36"/>
  <c r="P95" i="57" s="1"/>
  <c r="P55" i="58"/>
  <c r="P70" i="58"/>
  <c r="P71" i="58"/>
  <c r="E181" i="54"/>
  <c r="P54" i="58"/>
  <c r="P57" i="58"/>
  <c r="P58" i="58"/>
  <c r="E145" i="54"/>
  <c r="C148" i="54"/>
  <c r="G148" i="54"/>
  <c r="P69" i="58"/>
  <c r="P51" i="57"/>
  <c r="P66" i="58"/>
  <c r="I153" i="36"/>
  <c r="I182" i="54"/>
  <c r="E182" i="36"/>
  <c r="J160" i="36"/>
  <c r="I159" i="36"/>
  <c r="C162" i="36"/>
  <c r="F153" i="36"/>
  <c r="C134" i="54"/>
  <c r="C136" i="54"/>
  <c r="E166" i="36"/>
  <c r="E178" i="54"/>
  <c r="I178" i="54"/>
  <c r="C181" i="54"/>
  <c r="F181" i="54"/>
  <c r="C143" i="36"/>
  <c r="F171" i="54"/>
  <c r="F178" i="54"/>
  <c r="F139" i="54"/>
  <c r="D139" i="36"/>
  <c r="E142" i="36"/>
  <c r="H152" i="36"/>
  <c r="F136" i="54"/>
  <c r="F165" i="54"/>
  <c r="E139" i="54"/>
  <c r="E140" i="54"/>
  <c r="F148" i="54"/>
  <c r="F154" i="54"/>
  <c r="E160" i="54"/>
  <c r="I160" i="54"/>
  <c r="I163" i="54"/>
  <c r="E169" i="54"/>
  <c r="C170" i="54"/>
  <c r="E173" i="54"/>
  <c r="I173" i="54"/>
  <c r="G160" i="36"/>
  <c r="F146" i="36"/>
  <c r="J150" i="36"/>
  <c r="F169" i="54"/>
  <c r="F173" i="54"/>
  <c r="F177" i="54"/>
  <c r="C140" i="36"/>
  <c r="E136" i="36"/>
  <c r="I151" i="54"/>
  <c r="E165" i="36"/>
  <c r="I160" i="36"/>
  <c r="F175" i="36"/>
  <c r="G139" i="54"/>
  <c r="C140" i="54"/>
  <c r="G140" i="54"/>
  <c r="E142" i="54"/>
  <c r="F151" i="54"/>
  <c r="E157" i="54"/>
  <c r="E166" i="54"/>
  <c r="I166" i="54"/>
  <c r="I176" i="54"/>
  <c r="C176" i="36"/>
  <c r="G164" i="36"/>
  <c r="J166" i="36"/>
  <c r="I166" i="36"/>
  <c r="C153" i="36"/>
  <c r="F161" i="36"/>
  <c r="I134" i="36"/>
  <c r="D136" i="36"/>
  <c r="F140" i="36"/>
  <c r="D153" i="36"/>
  <c r="I156" i="36"/>
  <c r="J158" i="36"/>
  <c r="H161" i="36"/>
  <c r="H174" i="36"/>
  <c r="C135" i="54"/>
  <c r="E136" i="54"/>
  <c r="H136" i="54"/>
  <c r="D139" i="54"/>
  <c r="H139" i="54"/>
  <c r="D140" i="54"/>
  <c r="H140" i="54"/>
  <c r="E146" i="54"/>
  <c r="I146" i="54"/>
  <c r="E148" i="54"/>
  <c r="C173" i="54"/>
  <c r="F176" i="54"/>
  <c r="I181" i="54"/>
  <c r="I179" i="36"/>
  <c r="I133" i="54"/>
  <c r="E143" i="54"/>
  <c r="C151" i="54"/>
  <c r="C154" i="54"/>
  <c r="E179" i="36"/>
  <c r="G166" i="36"/>
  <c r="I161" i="36"/>
  <c r="J180" i="36"/>
  <c r="E164" i="36"/>
  <c r="C165" i="36"/>
  <c r="F183" i="36"/>
  <c r="C135" i="36"/>
  <c r="D151" i="54"/>
  <c r="F153" i="54"/>
  <c r="D154" i="54"/>
  <c r="H154" i="54"/>
  <c r="F156" i="54"/>
  <c r="F163" i="54"/>
  <c r="C166" i="54"/>
  <c r="G166" i="54"/>
  <c r="D176" i="54"/>
  <c r="H176" i="54"/>
  <c r="G169" i="36"/>
  <c r="J169" i="36"/>
  <c r="J157" i="36"/>
  <c r="E133" i="54"/>
  <c r="G154" i="54"/>
  <c r="I156" i="54"/>
  <c r="F166" i="54"/>
  <c r="F155" i="36"/>
  <c r="E177" i="36"/>
  <c r="E169" i="36"/>
  <c r="E161" i="36"/>
  <c r="G158" i="36"/>
  <c r="F180" i="36"/>
  <c r="C161" i="36"/>
  <c r="C145" i="36"/>
  <c r="F165" i="36"/>
  <c r="E140" i="36"/>
  <c r="I137" i="36"/>
  <c r="H134" i="36"/>
  <c r="D137" i="36"/>
  <c r="D140" i="36"/>
  <c r="J140" i="36"/>
  <c r="J151" i="36"/>
  <c r="E162" i="36"/>
  <c r="H164" i="36"/>
  <c r="D150" i="54"/>
  <c r="E151" i="54"/>
  <c r="I152" i="54"/>
  <c r="E154" i="54"/>
  <c r="C156" i="54"/>
  <c r="C163" i="54"/>
  <c r="D173" i="54"/>
  <c r="H173" i="54"/>
  <c r="K173" i="54"/>
  <c r="E176" i="54"/>
  <c r="G148" i="36"/>
  <c r="I180" i="36"/>
  <c r="J136" i="36"/>
  <c r="C136" i="36"/>
  <c r="F155" i="54"/>
  <c r="F138" i="36"/>
  <c r="H148" i="36"/>
  <c r="H156" i="36"/>
  <c r="D161" i="36"/>
  <c r="F156" i="36"/>
  <c r="E180" i="36"/>
  <c r="F141" i="36"/>
  <c r="G134" i="36"/>
  <c r="H136" i="36"/>
  <c r="J142" i="36"/>
  <c r="E150" i="36"/>
  <c r="H153" i="36"/>
  <c r="H160" i="36"/>
  <c r="H166" i="36"/>
  <c r="E141" i="54"/>
  <c r="I171" i="54"/>
  <c r="K174" i="54"/>
  <c r="F174" i="54"/>
  <c r="E139" i="36"/>
  <c r="I141" i="36"/>
  <c r="C141" i="36"/>
  <c r="D173" i="36"/>
  <c r="J173" i="36"/>
  <c r="H171" i="54"/>
  <c r="I173" i="36"/>
  <c r="E157" i="36"/>
  <c r="G152" i="36"/>
  <c r="F152" i="36"/>
  <c r="I138" i="36"/>
  <c r="E141" i="36"/>
  <c r="H139" i="36"/>
  <c r="H141" i="36"/>
  <c r="D142" i="36"/>
  <c r="D157" i="36"/>
  <c r="C157" i="36"/>
  <c r="D165" i="36"/>
  <c r="H182" i="36"/>
  <c r="E134" i="54"/>
  <c r="F135" i="54"/>
  <c r="D136" i="54"/>
  <c r="G136" i="54"/>
  <c r="F140" i="54"/>
  <c r="H142" i="54"/>
  <c r="G145" i="54"/>
  <c r="F147" i="54"/>
  <c r="C160" i="54"/>
  <c r="D166" i="54"/>
  <c r="H166" i="54"/>
  <c r="E170" i="54"/>
  <c r="I170" i="54"/>
  <c r="E171" i="54"/>
  <c r="G173" i="54"/>
  <c r="D174" i="54"/>
  <c r="G174" i="54"/>
  <c r="I175" i="54"/>
  <c r="C176" i="54"/>
  <c r="G176" i="54"/>
  <c r="C177" i="54"/>
  <c r="D178" i="54"/>
  <c r="C179" i="54"/>
  <c r="C182" i="54"/>
  <c r="H152" i="54"/>
  <c r="D160" i="54"/>
  <c r="G170" i="54"/>
  <c r="C171" i="54"/>
  <c r="G171" i="54"/>
  <c r="J178" i="36"/>
  <c r="C149" i="54"/>
  <c r="F160" i="54"/>
  <c r="G163" i="54"/>
  <c r="D170" i="54"/>
  <c r="H170" i="54"/>
  <c r="C174" i="54"/>
  <c r="F136" i="36"/>
  <c r="F137" i="36"/>
  <c r="C138" i="36"/>
  <c r="J138" i="36"/>
  <c r="I139" i="36"/>
  <c r="I143" i="36"/>
  <c r="G143" i="36"/>
  <c r="K144" i="36"/>
  <c r="I145" i="36"/>
  <c r="C156" i="36"/>
  <c r="D167" i="36"/>
  <c r="E168" i="36"/>
  <c r="J170" i="36"/>
  <c r="E171" i="36"/>
  <c r="H177" i="36"/>
  <c r="F179" i="36"/>
  <c r="C180" i="36"/>
  <c r="K181" i="36"/>
  <c r="K169" i="36"/>
  <c r="K145" i="36"/>
  <c r="K138" i="54"/>
  <c r="E138" i="54"/>
  <c r="F149" i="36"/>
  <c r="G180" i="36"/>
  <c r="G144" i="36"/>
  <c r="G142" i="36"/>
  <c r="F164" i="36"/>
  <c r="J156" i="36"/>
  <c r="I182" i="36"/>
  <c r="C183" i="36"/>
  <c r="G173" i="36"/>
  <c r="C169" i="36"/>
  <c r="G151" i="36"/>
  <c r="I146" i="36"/>
  <c r="I144" i="36"/>
  <c r="J179" i="36"/>
  <c r="F169" i="36"/>
  <c r="F139" i="36"/>
  <c r="F179" i="54"/>
  <c r="D138" i="36"/>
  <c r="F144" i="36"/>
  <c r="J144" i="36"/>
  <c r="F145" i="36"/>
  <c r="J146" i="36"/>
  <c r="I149" i="36"/>
  <c r="H154" i="36"/>
  <c r="H157" i="36"/>
  <c r="E158" i="36"/>
  <c r="C159" i="36"/>
  <c r="C164" i="36"/>
  <c r="J164" i="36"/>
  <c r="D166" i="36"/>
  <c r="E167" i="36"/>
  <c r="I177" i="36"/>
  <c r="K177" i="36"/>
  <c r="F178" i="36"/>
  <c r="C179" i="36"/>
  <c r="H180" i="36"/>
  <c r="I181" i="36"/>
  <c r="D183" i="36"/>
  <c r="K167" i="36"/>
  <c r="K140" i="36"/>
  <c r="K135" i="54"/>
  <c r="C138" i="54"/>
  <c r="G138" i="54"/>
  <c r="F146" i="54"/>
  <c r="C152" i="54"/>
  <c r="F152" i="54"/>
  <c r="C153" i="54"/>
  <c r="G153" i="54"/>
  <c r="I159" i="54"/>
  <c r="F162" i="54"/>
  <c r="K183" i="54"/>
  <c r="C182" i="36"/>
  <c r="C178" i="36"/>
  <c r="G168" i="36"/>
  <c r="G156" i="36"/>
  <c r="C144" i="36"/>
  <c r="J168" i="36"/>
  <c r="I178" i="36"/>
  <c r="I174" i="36"/>
  <c r="I168" i="36"/>
  <c r="I164" i="36"/>
  <c r="E152" i="36"/>
  <c r="C181" i="36"/>
  <c r="G177" i="36"/>
  <c r="C173" i="36"/>
  <c r="C167" i="36"/>
  <c r="E144" i="36"/>
  <c r="J177" i="36"/>
  <c r="F173" i="36"/>
  <c r="J161" i="36"/>
  <c r="E145" i="36"/>
  <c r="C139" i="36"/>
  <c r="G137" i="36"/>
  <c r="F135" i="36"/>
  <c r="G136" i="36"/>
  <c r="F134" i="36"/>
  <c r="H137" i="36"/>
  <c r="E138" i="36"/>
  <c r="D143" i="36"/>
  <c r="H143" i="36"/>
  <c r="D144" i="36"/>
  <c r="D145" i="36"/>
  <c r="D146" i="36"/>
  <c r="J149" i="36"/>
  <c r="K151" i="36"/>
  <c r="I152" i="36"/>
  <c r="E153" i="36"/>
  <c r="E156" i="36"/>
  <c r="I157" i="36"/>
  <c r="J163" i="36"/>
  <c r="H165" i="36"/>
  <c r="F167" i="36"/>
  <c r="D169" i="36"/>
  <c r="H169" i="36"/>
  <c r="I176" i="36"/>
  <c r="D179" i="36"/>
  <c r="D182" i="36"/>
  <c r="E183" i="36"/>
  <c r="K183" i="36"/>
  <c r="D152" i="54"/>
  <c r="F157" i="54"/>
  <c r="F159" i="54"/>
  <c r="C162" i="54"/>
  <c r="G162" i="54"/>
  <c r="K168" i="54"/>
  <c r="C168" i="54"/>
  <c r="H182" i="54"/>
  <c r="D182" i="54"/>
  <c r="F183" i="54"/>
  <c r="I183" i="36"/>
  <c r="E181" i="36"/>
  <c r="I169" i="36"/>
  <c r="I167" i="36"/>
  <c r="C152" i="36"/>
  <c r="G146" i="36"/>
  <c r="E143" i="36"/>
  <c r="G140" i="36"/>
  <c r="F176" i="36"/>
  <c r="F168" i="36"/>
  <c r="J152" i="36"/>
  <c r="E178" i="36"/>
  <c r="E160" i="36"/>
  <c r="E154" i="36"/>
  <c r="C177" i="36"/>
  <c r="G159" i="36"/>
  <c r="F181" i="36"/>
  <c r="F177" i="36"/>
  <c r="I140" i="36"/>
  <c r="C137" i="36"/>
  <c r="F143" i="36"/>
  <c r="F133" i="36"/>
  <c r="D134" i="36"/>
  <c r="E135" i="36"/>
  <c r="K139" i="36"/>
  <c r="D141" i="36"/>
  <c r="F142" i="36"/>
  <c r="H145" i="36"/>
  <c r="E146" i="36"/>
  <c r="C149" i="36"/>
  <c r="F157" i="36"/>
  <c r="F160" i="36"/>
  <c r="C160" i="36"/>
  <c r="I165" i="36"/>
  <c r="K165" i="36"/>
  <c r="H168" i="36"/>
  <c r="I170" i="36"/>
  <c r="D178" i="36"/>
  <c r="H178" i="36"/>
  <c r="D181" i="36"/>
  <c r="K173" i="36"/>
  <c r="K156" i="36"/>
  <c r="C133" i="54"/>
  <c r="G133" i="54"/>
  <c r="H135" i="54"/>
  <c r="C145" i="54"/>
  <c r="F145" i="54"/>
  <c r="D146" i="54"/>
  <c r="H146" i="54"/>
  <c r="K152" i="54"/>
  <c r="E153" i="54"/>
  <c r="I153" i="54"/>
  <c r="D162" i="54"/>
  <c r="C167" i="54"/>
  <c r="I168" i="54"/>
  <c r="F182" i="54"/>
  <c r="G160" i="54"/>
  <c r="C183" i="54"/>
  <c r="F150" i="36"/>
  <c r="H158" i="36"/>
  <c r="E174" i="36"/>
  <c r="H181" i="36"/>
  <c r="K161" i="36"/>
  <c r="D133" i="54"/>
  <c r="E135" i="54"/>
  <c r="G137" i="54"/>
  <c r="H138" i="54"/>
  <c r="I154" i="54"/>
  <c r="C155" i="54"/>
  <c r="G155" i="54"/>
  <c r="C159" i="54"/>
  <c r="H160" i="54"/>
  <c r="E163" i="54"/>
  <c r="I165" i="54"/>
  <c r="G168" i="54"/>
  <c r="D177" i="54"/>
  <c r="C178" i="54"/>
  <c r="G178" i="54"/>
  <c r="H133" i="54"/>
  <c r="I145" i="54"/>
  <c r="C146" i="54"/>
  <c r="G146" i="54"/>
  <c r="F150" i="54"/>
  <c r="E152" i="54"/>
  <c r="D153" i="54"/>
  <c r="H153" i="54"/>
  <c r="I155" i="54"/>
  <c r="C161" i="54"/>
  <c r="E162" i="54"/>
  <c r="H162" i="54"/>
  <c r="D163" i="54"/>
  <c r="G165" i="54"/>
  <c r="G169" i="54"/>
  <c r="I177" i="54"/>
  <c r="H178" i="54"/>
  <c r="E182" i="54"/>
  <c r="K162" i="36"/>
  <c r="K170" i="36"/>
  <c r="H175" i="36"/>
  <c r="K133" i="36"/>
  <c r="K172" i="36"/>
  <c r="C158" i="36"/>
  <c r="G154" i="36"/>
  <c r="E149" i="36"/>
  <c r="I172" i="36"/>
  <c r="E170" i="36"/>
  <c r="J143" i="36"/>
  <c r="J135" i="36"/>
  <c r="G161" i="36"/>
  <c r="G153" i="36"/>
  <c r="J171" i="36"/>
  <c r="G139" i="36"/>
  <c r="F143" i="54"/>
  <c r="D135" i="36"/>
  <c r="D147" i="36"/>
  <c r="D154" i="36"/>
  <c r="D162" i="36"/>
  <c r="D168" i="36"/>
  <c r="K171" i="36"/>
  <c r="I134" i="54"/>
  <c r="I143" i="54"/>
  <c r="F158" i="54"/>
  <c r="J153" i="36"/>
  <c r="G174" i="36"/>
  <c r="G170" i="36"/>
  <c r="C154" i="36"/>
  <c r="I151" i="36"/>
  <c r="J182" i="36"/>
  <c r="J174" i="36"/>
  <c r="F172" i="36"/>
  <c r="F166" i="36"/>
  <c r="J162" i="36"/>
  <c r="J154" i="36"/>
  <c r="E176" i="36"/>
  <c r="E172" i="36"/>
  <c r="J145" i="36"/>
  <c r="G175" i="36"/>
  <c r="C171" i="36"/>
  <c r="G163" i="36"/>
  <c r="G155" i="36"/>
  <c r="C151" i="36"/>
  <c r="I148" i="36"/>
  <c r="G147" i="36"/>
  <c r="J181" i="36"/>
  <c r="F171" i="36"/>
  <c r="J165" i="36"/>
  <c r="F163" i="36"/>
  <c r="J159" i="36"/>
  <c r="E159" i="36"/>
  <c r="I147" i="36"/>
  <c r="I142" i="36"/>
  <c r="G141" i="36"/>
  <c r="G133" i="36"/>
  <c r="E133" i="36"/>
  <c r="F175" i="54"/>
  <c r="F149" i="54"/>
  <c r="F137" i="54"/>
  <c r="H133" i="36"/>
  <c r="H135" i="36"/>
  <c r="K138" i="36"/>
  <c r="K142" i="36"/>
  <c r="H147" i="36"/>
  <c r="D148" i="36"/>
  <c r="D149" i="36"/>
  <c r="D151" i="36"/>
  <c r="D155" i="36"/>
  <c r="D159" i="36"/>
  <c r="H162" i="36"/>
  <c r="D163" i="36"/>
  <c r="H167" i="36"/>
  <c r="D170" i="36"/>
  <c r="D171" i="36"/>
  <c r="D172" i="36"/>
  <c r="H172" i="36"/>
  <c r="K178" i="36"/>
  <c r="H183" i="36"/>
  <c r="K180" i="36"/>
  <c r="K175" i="36"/>
  <c r="K164" i="36"/>
  <c r="K159" i="36"/>
  <c r="K153" i="36"/>
  <c r="K148" i="36"/>
  <c r="K143" i="36"/>
  <c r="K137" i="36"/>
  <c r="D133" i="36"/>
  <c r="D134" i="54"/>
  <c r="G134" i="54"/>
  <c r="G135" i="54"/>
  <c r="I135" i="54"/>
  <c r="E137" i="54"/>
  <c r="I137" i="54"/>
  <c r="F138" i="54"/>
  <c r="I138" i="54"/>
  <c r="C139" i="54"/>
  <c r="C142" i="54"/>
  <c r="C143" i="54"/>
  <c r="K147" i="54"/>
  <c r="I149" i="54"/>
  <c r="I157" i="54"/>
  <c r="G159" i="54"/>
  <c r="D168" i="54"/>
  <c r="D183" i="54"/>
  <c r="G183" i="54"/>
  <c r="K150" i="36"/>
  <c r="K154" i="36"/>
  <c r="K158" i="36"/>
  <c r="D180" i="36"/>
  <c r="K135" i="36"/>
  <c r="K164" i="54"/>
  <c r="G178" i="36"/>
  <c r="C172" i="36"/>
  <c r="C166" i="36"/>
  <c r="G150" i="36"/>
  <c r="C148" i="36"/>
  <c r="J172" i="36"/>
  <c r="F170" i="36"/>
  <c r="F158" i="36"/>
  <c r="F147" i="36"/>
  <c r="J139" i="36"/>
  <c r="G171" i="36"/>
  <c r="G145" i="36"/>
  <c r="E151" i="36"/>
  <c r="I133" i="36"/>
  <c r="F148" i="36"/>
  <c r="H150" i="36"/>
  <c r="D158" i="36"/>
  <c r="K174" i="36"/>
  <c r="H179" i="36"/>
  <c r="K176" i="36"/>
  <c r="K155" i="36"/>
  <c r="K149" i="36"/>
  <c r="F134" i="54"/>
  <c r="C144" i="54"/>
  <c r="K149" i="54"/>
  <c r="D175" i="54"/>
  <c r="G175" i="54"/>
  <c r="F151" i="36"/>
  <c r="I175" i="36"/>
  <c r="E173" i="36"/>
  <c r="C168" i="36"/>
  <c r="I163" i="36"/>
  <c r="G172" i="36"/>
  <c r="I155" i="36"/>
  <c r="C150" i="36"/>
  <c r="J155" i="36"/>
  <c r="J147" i="36"/>
  <c r="G182" i="36"/>
  <c r="G176" i="36"/>
  <c r="E175" i="36"/>
  <c r="C174" i="36"/>
  <c r="I171" i="36"/>
  <c r="C170" i="36"/>
  <c r="E163" i="36"/>
  <c r="G162" i="36"/>
  <c r="E147" i="36"/>
  <c r="C146" i="36"/>
  <c r="C142" i="36"/>
  <c r="F182" i="36"/>
  <c r="J176" i="36"/>
  <c r="F174" i="36"/>
  <c r="F162" i="36"/>
  <c r="F154" i="36"/>
  <c r="I162" i="36"/>
  <c r="I158" i="36"/>
  <c r="I154" i="36"/>
  <c r="J141" i="36"/>
  <c r="J137" i="36"/>
  <c r="J133" i="36"/>
  <c r="G183" i="36"/>
  <c r="G181" i="36"/>
  <c r="G179" i="36"/>
  <c r="C175" i="36"/>
  <c r="G167" i="36"/>
  <c r="G165" i="36"/>
  <c r="C163" i="36"/>
  <c r="G157" i="36"/>
  <c r="C155" i="36"/>
  <c r="I150" i="36"/>
  <c r="G149" i="36"/>
  <c r="E148" i="36"/>
  <c r="C147" i="36"/>
  <c r="J183" i="36"/>
  <c r="J175" i="36"/>
  <c r="J167" i="36"/>
  <c r="F159" i="36"/>
  <c r="E155" i="36"/>
  <c r="I136" i="36"/>
  <c r="G135" i="36"/>
  <c r="E134" i="36"/>
  <c r="C133" i="36"/>
  <c r="G138" i="36"/>
  <c r="E137" i="36"/>
  <c r="I135" i="36"/>
  <c r="C134" i="36"/>
  <c r="J134" i="36"/>
  <c r="K134" i="36"/>
  <c r="H138" i="36"/>
  <c r="H140" i="36"/>
  <c r="H142" i="36"/>
  <c r="H144" i="36"/>
  <c r="H146" i="36"/>
  <c r="K146" i="36"/>
  <c r="J148" i="36"/>
  <c r="H149" i="36"/>
  <c r="D150" i="36"/>
  <c r="H151" i="36"/>
  <c r="D152" i="36"/>
  <c r="H155" i="36"/>
  <c r="D156" i="36"/>
  <c r="H159" i="36"/>
  <c r="D160" i="36"/>
  <c r="H163" i="36"/>
  <c r="D164" i="36"/>
  <c r="K166" i="36"/>
  <c r="H170" i="36"/>
  <c r="H171" i="36"/>
  <c r="H173" i="36"/>
  <c r="D174" i="36"/>
  <c r="D175" i="36"/>
  <c r="D176" i="36"/>
  <c r="H176" i="36"/>
  <c r="D177" i="36"/>
  <c r="K182" i="36"/>
  <c r="K179" i="36"/>
  <c r="K168" i="36"/>
  <c r="K163" i="36"/>
  <c r="K157" i="36"/>
  <c r="K152" i="36"/>
  <c r="K147" i="36"/>
  <c r="K141" i="36"/>
  <c r="K136" i="36"/>
  <c r="I136" i="54"/>
  <c r="C137" i="54"/>
  <c r="D138" i="54"/>
  <c r="I140" i="54"/>
  <c r="C141" i="54"/>
  <c r="G142" i="54"/>
  <c r="G143" i="54"/>
  <c r="E144" i="54"/>
  <c r="H144" i="54"/>
  <c r="C147" i="54"/>
  <c r="G151" i="54"/>
  <c r="G156" i="54"/>
  <c r="C157" i="54"/>
  <c r="E159" i="54"/>
  <c r="F161" i="54"/>
  <c r="E168" i="54"/>
  <c r="H168" i="54"/>
  <c r="E175" i="54"/>
  <c r="H175" i="54"/>
  <c r="F180" i="54"/>
  <c r="G181" i="54"/>
  <c r="H183" i="54"/>
  <c r="G144" i="54"/>
  <c r="E147" i="54"/>
  <c r="E149" i="54"/>
  <c r="H151" i="54"/>
  <c r="H156" i="54"/>
  <c r="H158" i="54"/>
  <c r="D159" i="54"/>
  <c r="H164" i="54"/>
  <c r="E165" i="54"/>
  <c r="E174" i="54"/>
  <c r="G177" i="54"/>
  <c r="H181" i="54"/>
  <c r="E183" i="54"/>
  <c r="F133" i="54"/>
  <c r="D135" i="54"/>
  <c r="H137" i="54"/>
  <c r="I139" i="54"/>
  <c r="D143" i="54"/>
  <c r="D145" i="54"/>
  <c r="G149" i="54"/>
  <c r="G152" i="54"/>
  <c r="E155" i="54"/>
  <c r="G157" i="54"/>
  <c r="H159" i="54"/>
  <c r="E161" i="54"/>
  <c r="C165" i="54"/>
  <c r="F168" i="54"/>
  <c r="C169" i="54"/>
  <c r="I169" i="54"/>
  <c r="F170" i="54"/>
  <c r="I174" i="54"/>
  <c r="C175" i="54"/>
  <c r="E177" i="54"/>
  <c r="D181" i="54"/>
  <c r="G182" i="54"/>
  <c r="I183" i="54"/>
  <c r="F141" i="54"/>
  <c r="D158" i="54"/>
  <c r="D141" i="54"/>
  <c r="G141" i="54"/>
  <c r="I141" i="54"/>
  <c r="F142" i="54"/>
  <c r="I142" i="54"/>
  <c r="D144" i="54"/>
  <c r="F144" i="54"/>
  <c r="I144" i="54"/>
  <c r="D147" i="54"/>
  <c r="G147" i="54"/>
  <c r="I147" i="54"/>
  <c r="I148" i="54"/>
  <c r="D149" i="54"/>
  <c r="C150" i="54"/>
  <c r="E150" i="54"/>
  <c r="G150" i="54"/>
  <c r="I150" i="54"/>
  <c r="K155" i="54"/>
  <c r="D155" i="54"/>
  <c r="E156" i="54"/>
  <c r="D157" i="54"/>
  <c r="I161" i="54"/>
  <c r="G161" i="54"/>
  <c r="E164" i="54"/>
  <c r="E167" i="54"/>
  <c r="H167" i="54"/>
  <c r="K179" i="54"/>
  <c r="H179" i="54"/>
  <c r="E179" i="54"/>
  <c r="I158" i="54"/>
  <c r="G158" i="54"/>
  <c r="E158" i="54"/>
  <c r="C158" i="54"/>
  <c r="K167" i="54"/>
  <c r="D167" i="54"/>
  <c r="K172" i="54"/>
  <c r="I172" i="54"/>
  <c r="G172" i="54"/>
  <c r="E172" i="54"/>
  <c r="C172" i="54"/>
  <c r="F167" i="54"/>
  <c r="D142" i="54"/>
  <c r="H157" i="54"/>
  <c r="K158" i="54"/>
  <c r="C164" i="54"/>
  <c r="F164" i="54"/>
  <c r="I179" i="54"/>
  <c r="I164" i="54"/>
  <c r="I167" i="54"/>
  <c r="D179" i="54"/>
  <c r="G179" i="54"/>
  <c r="K180" i="54"/>
  <c r="I180" i="54"/>
  <c r="G180" i="54"/>
  <c r="E180" i="54"/>
  <c r="C180" i="54"/>
  <c r="I162" i="54"/>
  <c r="D164" i="54"/>
  <c r="G164" i="54"/>
  <c r="G167" i="54"/>
  <c r="K171" i="54"/>
  <c r="D171" i="54"/>
  <c r="F172" i="54"/>
  <c r="M7" i="54" l="1"/>
  <c r="M53" i="57"/>
  <c r="M53" i="58"/>
  <c r="M8" i="54"/>
  <c r="M54" i="58"/>
  <c r="M54" i="57"/>
  <c r="M24" i="54"/>
  <c r="M70" i="58"/>
  <c r="M70" i="57"/>
  <c r="M76" i="58"/>
  <c r="M76" i="57"/>
  <c r="M30" i="54"/>
  <c r="M89" i="58"/>
  <c r="M89" i="57"/>
  <c r="M43" i="54"/>
  <c r="M85" i="58"/>
  <c r="M85" i="57"/>
  <c r="M39" i="54"/>
  <c r="M77" i="58"/>
  <c r="M77" i="57"/>
  <c r="M31" i="54"/>
  <c r="M73" i="58"/>
  <c r="M73" i="57"/>
  <c r="M27" i="54"/>
  <c r="M99" i="58"/>
  <c r="M99" i="57"/>
  <c r="M53" i="54"/>
  <c r="M101" i="58"/>
  <c r="M101" i="57"/>
  <c r="M55" i="54"/>
  <c r="M93" i="58"/>
  <c r="M93" i="57"/>
  <c r="M47" i="54"/>
  <c r="M14" i="54"/>
  <c r="M60" i="58"/>
  <c r="M60" i="57"/>
  <c r="M11" i="54"/>
  <c r="M57" i="57"/>
  <c r="M57" i="58"/>
  <c r="M15" i="54"/>
  <c r="M61" i="58"/>
  <c r="M61" i="57"/>
  <c r="M97" i="58"/>
  <c r="M97" i="57"/>
  <c r="M51" i="54"/>
  <c r="M12" i="54"/>
  <c r="M58" i="58"/>
  <c r="M58" i="57"/>
  <c r="M17" i="54"/>
  <c r="M63" i="58"/>
  <c r="M63" i="57"/>
  <c r="M16" i="54"/>
  <c r="M62" i="58"/>
  <c r="M62" i="57"/>
  <c r="M21" i="54"/>
  <c r="M67" i="58"/>
  <c r="M67" i="57"/>
  <c r="M95" i="58"/>
  <c r="M95" i="57"/>
  <c r="M49" i="54"/>
  <c r="M91" i="58"/>
  <c r="M91" i="57"/>
  <c r="M45" i="54"/>
  <c r="M13" i="54"/>
  <c r="M59" i="58"/>
  <c r="M59" i="57"/>
  <c r="M9" i="54"/>
  <c r="M55" i="58"/>
  <c r="M55" i="57"/>
  <c r="M87" i="58"/>
  <c r="M87" i="57"/>
  <c r="M41" i="54"/>
  <c r="M83" i="58"/>
  <c r="M83" i="57"/>
  <c r="M37" i="54"/>
  <c r="M79" i="58"/>
  <c r="M79" i="57"/>
  <c r="M33" i="54"/>
  <c r="M75" i="58"/>
  <c r="M75" i="57"/>
  <c r="M29" i="54"/>
  <c r="M100" i="58"/>
  <c r="M100" i="57"/>
  <c r="M54" i="54"/>
  <c r="M98" i="58"/>
  <c r="M98" i="57"/>
  <c r="M52" i="54"/>
  <c r="M96" i="58"/>
  <c r="M96" i="57"/>
  <c r="M50" i="54"/>
  <c r="M94" i="58"/>
  <c r="M94" i="57"/>
  <c r="M48" i="54"/>
  <c r="M92" i="58"/>
  <c r="M92" i="57"/>
  <c r="M46" i="54"/>
  <c r="M90" i="58"/>
  <c r="M90" i="57"/>
  <c r="M44" i="54"/>
  <c r="M88" i="58"/>
  <c r="M88" i="57"/>
  <c r="M42" i="54"/>
  <c r="M86" i="58"/>
  <c r="M86" i="57"/>
  <c r="M40" i="54"/>
  <c r="M84" i="58"/>
  <c r="M84" i="57"/>
  <c r="M38" i="54"/>
  <c r="M82" i="58"/>
  <c r="M82" i="57"/>
  <c r="M36" i="54"/>
  <c r="M80" i="58"/>
  <c r="M80" i="57"/>
  <c r="M34" i="54"/>
  <c r="M78" i="58"/>
  <c r="M78" i="57"/>
  <c r="M32" i="54"/>
  <c r="M74" i="58"/>
  <c r="M74" i="57"/>
  <c r="M28" i="54"/>
  <c r="M72" i="58"/>
  <c r="M72" i="57"/>
  <c r="M26" i="54"/>
  <c r="M81" i="58"/>
  <c r="M81" i="57"/>
  <c r="M35" i="54"/>
  <c r="C2" i="54"/>
  <c r="G2" i="54"/>
</calcChain>
</file>

<file path=xl/sharedStrings.xml><?xml version="1.0" encoding="utf-8"?>
<sst xmlns="http://schemas.openxmlformats.org/spreadsheetml/2006/main" count="1089" uniqueCount="329">
  <si>
    <t>合計</t>
  </si>
  <si>
    <t>商品一般</t>
  </si>
  <si>
    <t>健康食品</t>
  </si>
  <si>
    <t>ファンド型投資商品</t>
  </si>
  <si>
    <t>化粧品</t>
  </si>
  <si>
    <t>飲料</t>
  </si>
  <si>
    <t>印字</t>
    <rPh sb="0" eb="2">
      <t>インジ</t>
    </rPh>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</si>
  <si>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</si>
  <si>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</si>
  <si>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</si>
  <si>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</si>
  <si>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</si>
  <si>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</si>
  <si>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</si>
  <si>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</si>
  <si>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</si>
  <si>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</si>
  <si>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</si>
  <si>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</si>
  <si>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</si>
  <si>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</si>
  <si>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</si>
  <si>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</si>
  <si>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</si>
  <si>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</si>
  <si>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</si>
  <si>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</si>
  <si>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</si>
  <si>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</si>
  <si>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</si>
  <si>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</si>
  <si>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y</t>
    <phoneticPr fontId="3"/>
  </si>
  <si>
    <t>ｚ</t>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</si>
  <si>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</si>
  <si>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</si>
  <si>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</si>
  <si>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</si>
  <si>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</si>
  <si>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</si>
  <si>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</si>
  <si>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</si>
  <si>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</si>
  <si>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</si>
  <si>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</si>
  <si>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</si>
  <si>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</si>
  <si>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</si>
  <si>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</si>
  <si>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</si>
  <si>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</si>
  <si>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</si>
  <si>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</si>
  <si>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</si>
  <si>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</si>
  <si>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</si>
  <si>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</si>
  <si>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</si>
  <si>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r>
      <t>データ出所：国民生活センター「消費生活相談データベース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3" eb="5">
      <t>シュッショ</t>
    </rPh>
    <rPh sb="6" eb="8">
      <t>コクミン</t>
    </rPh>
    <phoneticPr fontId="3"/>
  </si>
  <si>
    <t>契約当事者　地域</t>
  </si>
  <si>
    <t>北海道・東北北部（北海道、青森、岩手、秋田）</t>
  </si>
  <si>
    <t>東北南部（宮城、山形、福島）</t>
  </si>
  <si>
    <t>北関東（茨城、栃木、群馬）</t>
  </si>
  <si>
    <t>南関東（埼玉、千葉、東京、神奈川）</t>
  </si>
  <si>
    <t>甲信越（新潟、山梨、長野）</t>
  </si>
  <si>
    <t>北陸（富山、石川、福井）</t>
  </si>
  <si>
    <t>東海（岐阜、静岡、愛知、三重）</t>
  </si>
  <si>
    <t>近畿（滋賀、京都、大阪、兵庫、奈良、和歌山）</t>
  </si>
  <si>
    <t>山陰（鳥取、島根）</t>
  </si>
  <si>
    <t>山陽（岡山、広島、山口）</t>
  </si>
  <si>
    <t>四国（徳島、香川、愛媛、高知）</t>
  </si>
  <si>
    <t>九州北部（福岡、佐賀、長崎、熊本、大分）</t>
  </si>
  <si>
    <t>九州南部・沖縄（宮崎、鹿児島、沖縄）</t>
  </si>
  <si>
    <t>その他・無回答</t>
  </si>
  <si>
    <t>印字</t>
  </si>
  <si>
    <t>a</t>
  </si>
  <si>
    <t>b</t>
  </si>
  <si>
    <t>c</t>
  </si>
  <si>
    <t>d</t>
  </si>
  <si>
    <t>e</t>
  </si>
  <si>
    <t>f</t>
  </si>
  <si>
    <t>g</t>
  </si>
  <si>
    <t>h</t>
  </si>
  <si>
    <t>i</t>
  </si>
  <si>
    <t>j</t>
  </si>
  <si>
    <t>k</t>
  </si>
  <si>
    <t>l</t>
  </si>
  <si>
    <t>m</t>
  </si>
  <si>
    <t>n</t>
  </si>
  <si>
    <t>o</t>
  </si>
  <si>
    <t>p</t>
  </si>
  <si>
    <t>q</t>
  </si>
  <si>
    <t>r</t>
  </si>
  <si>
    <t>s</t>
  </si>
  <si>
    <t>t</t>
  </si>
  <si>
    <t>u</t>
  </si>
  <si>
    <t>v</t>
  </si>
  <si>
    <t>w</t>
  </si>
  <si>
    <t>x</t>
  </si>
  <si>
    <t>y</t>
  </si>
  <si>
    <t>ｚ</t>
  </si>
  <si>
    <t>A</t>
  </si>
  <si>
    <t>B</t>
  </si>
  <si>
    <t>C</t>
  </si>
  <si>
    <t>D</t>
  </si>
  <si>
    <t>E</t>
  </si>
  <si>
    <t>F</t>
  </si>
  <si>
    <t>G</t>
  </si>
  <si>
    <t>H</t>
  </si>
  <si>
    <t>I</t>
  </si>
  <si>
    <t>J</t>
  </si>
  <si>
    <t>K</t>
  </si>
  <si>
    <t>L</t>
  </si>
  <si>
    <t>M</t>
  </si>
  <si>
    <t>N</t>
  </si>
  <si>
    <t>O</t>
  </si>
  <si>
    <t>P</t>
  </si>
  <si>
    <t>Q</t>
  </si>
  <si>
    <t>R</t>
  </si>
  <si>
    <t>S</t>
  </si>
  <si>
    <t>T</t>
  </si>
  <si>
    <t>U</t>
  </si>
  <si>
    <t>V</t>
  </si>
  <si>
    <t>W</t>
  </si>
  <si>
    <t>X</t>
  </si>
  <si>
    <t>平成22年国勢調査人口等基本集計（総務省統計局）</t>
  </si>
  <si>
    <t xml:space="preserve">第3-1表　年齢(各歳)，男女別人口，年齢別割合，平均年齢及び年齢中位数(総数及び日本人) － 全国※，都道府県※ </t>
  </si>
  <si>
    <t>印字</t>
    <rPh sb="0" eb="2">
      <t>インジ</t>
    </rPh>
    <phoneticPr fontId="9"/>
  </si>
  <si>
    <t>経度</t>
    <phoneticPr fontId="9"/>
  </si>
  <si>
    <t>緯度</t>
    <phoneticPr fontId="9"/>
  </si>
  <si>
    <t>　</t>
    <phoneticPr fontId="9"/>
  </si>
  <si>
    <t>半角スペース</t>
    <rPh sb="0" eb="2">
      <t>ハンカク</t>
    </rPh>
    <phoneticPr fontId="3"/>
  </si>
  <si>
    <t>文字列連結</t>
    <rPh sb="0" eb="3">
      <t>モジレツ</t>
    </rPh>
    <rPh sb="3" eb="5">
      <t>レンケツ</t>
    </rPh>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</si>
  <si>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</si>
  <si>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</si>
  <si>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</si>
  <si>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</si>
  <si>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</si>
  <si>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</si>
  <si>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</si>
  <si>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 xml:space="preserve"> </t>
    <phoneticPr fontId="3"/>
  </si>
  <si>
    <t>Copyright © xcampus.jp All rights reserved. すべての内容は著作権により保護されています．</t>
  </si>
  <si>
    <r>
      <rPr>
        <b/>
        <sz val="11"/>
        <color indexed="10"/>
        <rFont val="ＭＳ Ｐゴシック"/>
        <family val="3"/>
        <charset val="128"/>
      </rPr>
      <t>XCAMPUSプログラムは</t>
    </r>
    <r>
      <rPr>
        <sz val="11"/>
        <color theme="1"/>
        <rFont val="ＭＳ Ｐゴシック"/>
        <family val="3"/>
        <charset val="128"/>
        <scheme val="minor"/>
      </rPr>
      <t>，Excelのシートに直接書き込むと，コメント行「====」「―---」などが不完全な関数とみなされて予期しない挙動となるので，</t>
    </r>
    <rPh sb="24" eb="26">
      <t>チョクセツ</t>
    </rPh>
    <rPh sb="26" eb="27">
      <t>カ</t>
    </rPh>
    <rPh sb="28" eb="29">
      <t>コ</t>
    </rPh>
    <rPh sb="36" eb="37">
      <t>ギョウ</t>
    </rPh>
    <rPh sb="52" eb="55">
      <t>フカンゼン</t>
    </rPh>
    <rPh sb="56" eb="58">
      <t>カンスウ</t>
    </rPh>
    <rPh sb="64" eb="66">
      <t>ヨキ</t>
    </rPh>
    <rPh sb="69" eb="71">
      <t>キョドウ</t>
    </rPh>
    <phoneticPr fontId="3"/>
  </si>
  <si>
    <r>
      <rPr>
        <b/>
        <sz val="11"/>
        <color indexed="10"/>
        <rFont val="ＭＳ Ｐゴシック"/>
        <family val="3"/>
        <charset val="128"/>
      </rPr>
      <t>XCAMPUSプログラムは</t>
    </r>
    <r>
      <rPr>
        <sz val="11"/>
        <color theme="1"/>
        <rFont val="ＭＳ Ｐゴシック"/>
        <family val="3"/>
        <charset val="128"/>
        <scheme val="minor"/>
      </rPr>
      <t>，以下のいずれかの方法で編集します。</t>
    </r>
    <rPh sb="14" eb="16">
      <t>イカ</t>
    </rPh>
    <rPh sb="22" eb="24">
      <t>ホウホウ</t>
    </rPh>
    <rPh sb="25" eb="27">
      <t>ヘンシュウ</t>
    </rPh>
    <phoneticPr fontId="3"/>
  </si>
  <si>
    <t>(a)ｘｃａｍｐｕｓ.jpのWebページのフォームで編集</t>
    <rPh sb="26" eb="28">
      <t>ヘンシュウ</t>
    </rPh>
    <phoneticPr fontId="3"/>
  </si>
  <si>
    <t>(b)ｘｃａｍｐｕｓビューアの[ファイル］⇒[新規］⇒［XCEDIT新規プログラム作成］で編集</t>
    <rPh sb="23" eb="25">
      <t>シンキ</t>
    </rPh>
    <rPh sb="34" eb="36">
      <t>シンキ</t>
    </rPh>
    <rPh sb="41" eb="43">
      <t>サクセイ</t>
    </rPh>
    <rPh sb="45" eb="47">
      <t>ヘンシュウ</t>
    </rPh>
    <phoneticPr fontId="3"/>
  </si>
  <si>
    <t>(c)メモ帳やワードなどの任意のエディターで編集</t>
    <rPh sb="5" eb="6">
      <t>チョウ</t>
    </rPh>
    <rPh sb="13" eb="15">
      <t>ニンイ</t>
    </rPh>
    <rPh sb="22" eb="24">
      <t>ヘンシュウ</t>
    </rPh>
    <phoneticPr fontId="3"/>
  </si>
  <si>
    <t>ユーザ作成の完成プログラムの保存は，</t>
    <rPh sb="3" eb="5">
      <t>サクセイ</t>
    </rPh>
    <rPh sb="6" eb="8">
      <t>カンセイ</t>
    </rPh>
    <rPh sb="14" eb="16">
      <t>ホゾン</t>
    </rPh>
    <phoneticPr fontId="3"/>
  </si>
  <si>
    <t>(a)の場合は，フォームを右クリック⇒[すべて選択］⇒［コピー］⇒右下の保管用テキストボックスに[貼り付け］</t>
    <rPh sb="4" eb="6">
      <t>バアイ</t>
    </rPh>
    <rPh sb="13" eb="14">
      <t>ミギ</t>
    </rPh>
    <rPh sb="23" eb="25">
      <t>センタク</t>
    </rPh>
    <rPh sb="33" eb="34">
      <t>ミギ</t>
    </rPh>
    <rPh sb="34" eb="35">
      <t>シタ</t>
    </rPh>
    <rPh sb="36" eb="39">
      <t>ホカンヨウ</t>
    </rPh>
    <rPh sb="49" eb="50">
      <t>ハ</t>
    </rPh>
    <rPh sb="51" eb="52">
      <t>ツ</t>
    </rPh>
    <phoneticPr fontId="3"/>
  </si>
  <si>
    <t>(b)(c)の場合は[ファイル］⇒［名前を付けて保存］⇒Excelとは別のファイルが作成される</t>
    <rPh sb="35" eb="36">
      <t>ベツ</t>
    </rPh>
    <rPh sb="42" eb="44">
      <t>サクセイ</t>
    </rPh>
    <phoneticPr fontId="3"/>
  </si>
  <si>
    <t>あるいは[編集］⇒[すべて選択］⇒［コピー］⇒Excel内の右下の保管用テキストボックスに[貼り付け］</t>
    <rPh sb="5" eb="7">
      <t>ヘンシュウ</t>
    </rPh>
    <rPh sb="28" eb="29">
      <t>ナイ</t>
    </rPh>
    <rPh sb="31" eb="32">
      <t>シタ</t>
    </rPh>
    <rPh sb="33" eb="36">
      <t>ホカンヨウ</t>
    </rPh>
    <phoneticPr fontId="3"/>
  </si>
  <si>
    <t>見本プログラムの利用</t>
    <rPh sb="0" eb="2">
      <t>ミホン</t>
    </rPh>
    <rPh sb="8" eb="10">
      <t>リヨウ</t>
    </rPh>
    <phoneticPr fontId="3"/>
  </si>
  <si>
    <t>下記テキストボックス内をクリック</t>
    <rPh sb="0" eb="2">
      <t>カキ</t>
    </rPh>
    <rPh sb="10" eb="11">
      <t>ナイ</t>
    </rPh>
    <phoneticPr fontId="3"/>
  </si>
  <si>
    <t>ユーザ作成の完成プログラムの保管用テキストボックス↓</t>
    <rPh sb="14" eb="17">
      <t>ホカンヨウ</t>
    </rPh>
    <phoneticPr fontId="3"/>
  </si>
  <si>
    <t>［Ctrlキー］を押しながら［Aキー］で[すべて選択］⇒［Ctrlキー］を押しながら［Cキー］で［コピー］</t>
    <rPh sb="24" eb="26">
      <t>センタク</t>
    </rPh>
    <rPh sb="37" eb="38">
      <t>オ</t>
    </rPh>
    <phoneticPr fontId="3"/>
  </si>
  <si>
    <t>上記の(a)(b)(c)の編集先に［貼り付け］て利用します</t>
    <rPh sb="0" eb="2">
      <t>ジョウキ</t>
    </rPh>
    <rPh sb="13" eb="15">
      <t>ヘンシュウ</t>
    </rPh>
    <rPh sb="15" eb="16">
      <t>サキ</t>
    </rPh>
    <rPh sb="18" eb="19">
      <t>ハ</t>
    </rPh>
    <rPh sb="20" eb="21">
      <t>ツ</t>
    </rPh>
    <rPh sb="24" eb="26">
      <t>リヨウ</t>
    </rPh>
    <phoneticPr fontId="3"/>
  </si>
  <si>
    <t>PIO-NETの「消費生活相談データベース」 にアクセス</t>
    <phoneticPr fontId="15"/>
  </si>
  <si>
    <r>
      <t>出所：国民生活センター「消費生活相談データベース</t>
    </r>
    <r>
      <rPr>
        <sz val="10.5"/>
        <color indexed="8"/>
        <rFont val="Century"/>
        <family val="1"/>
      </rPr>
      <t>(</t>
    </r>
    <r>
      <rPr>
        <sz val="10.5"/>
        <color indexed="8"/>
        <rFont val="Century"/>
        <family val="1"/>
      </rPr>
      <t>PIO-NET)</t>
    </r>
    <r>
      <rPr>
        <sz val="10.5"/>
        <color indexed="8"/>
        <rFont val="ＭＳ 明朝"/>
        <family val="1"/>
        <charset val="128"/>
      </rPr>
      <t>」</t>
    </r>
    <rPh sb="0" eb="2">
      <t>シュッショ</t>
    </rPh>
    <rPh sb="3" eb="5">
      <t>コクミン</t>
    </rPh>
    <phoneticPr fontId="3"/>
  </si>
  <si>
    <t>受付年度</t>
    <rPh sb="0" eb="2">
      <t>ウケツケ</t>
    </rPh>
    <rPh sb="2" eb="4">
      <t>ネンド</t>
    </rPh>
    <phoneticPr fontId="15"/>
  </si>
  <si>
    <t>検索実行</t>
    <rPh sb="0" eb="2">
      <t>ケンサク</t>
    </rPh>
    <rPh sb="2" eb="4">
      <t>ジッコウ</t>
    </rPh>
    <phoneticPr fontId="15"/>
  </si>
  <si>
    <t>集計メニューへ</t>
    <rPh sb="0" eb="2">
      <t>シュウケイ</t>
    </rPh>
    <phoneticPr fontId="15"/>
  </si>
  <si>
    <t>第１優先項目(縦軸）</t>
    <rPh sb="0" eb="1">
      <t>ダイ</t>
    </rPh>
    <rPh sb="2" eb="4">
      <t>ユウセン</t>
    </rPh>
    <rPh sb="4" eb="6">
      <t>コウモク</t>
    </rPh>
    <rPh sb="7" eb="9">
      <t>タテジク</t>
    </rPh>
    <phoneticPr fontId="15"/>
  </si>
  <si>
    <t>並び替え</t>
    <rPh sb="0" eb="1">
      <t>ナラ</t>
    </rPh>
    <rPh sb="2" eb="3">
      <t>カ</t>
    </rPh>
    <phoneticPr fontId="15"/>
  </si>
  <si>
    <t>多い順</t>
    <rPh sb="0" eb="1">
      <t>オオ</t>
    </rPh>
    <rPh sb="2" eb="3">
      <t>ジュン</t>
    </rPh>
    <phoneticPr fontId="15"/>
  </si>
  <si>
    <t>打ち切り項目数</t>
    <rPh sb="0" eb="1">
      <t>ウ</t>
    </rPh>
    <rPh sb="2" eb="3">
      <t>キ</t>
    </rPh>
    <rPh sb="4" eb="7">
      <t>コウモクスウ</t>
    </rPh>
    <phoneticPr fontId="15"/>
  </si>
  <si>
    <t>第２項目(横軸）</t>
    <rPh sb="0" eb="1">
      <t>ダイ</t>
    </rPh>
    <rPh sb="2" eb="4">
      <t>コウモク</t>
    </rPh>
    <rPh sb="5" eb="7">
      <t>ヨコジク</t>
    </rPh>
    <phoneticPr fontId="15"/>
  </si>
  <si>
    <t>集計実行</t>
    <rPh sb="0" eb="2">
      <t>シュウケイ</t>
    </rPh>
    <rPh sb="2" eb="4">
      <t>ジッコウ</t>
    </rPh>
    <phoneticPr fontId="15"/>
  </si>
  <si>
    <t>Excelファイルの「素データ」シートの</t>
    <rPh sb="11" eb="12">
      <t>ソ</t>
    </rPh>
    <phoneticPr fontId="15"/>
  </si>
  <si>
    <t>すべてのExcelワークシートの内容は著作権により保護されています．</t>
    <phoneticPr fontId="15"/>
  </si>
  <si>
    <t>Copyright © xcampus.jp All rights reserved.</t>
    <phoneticPr fontId="15"/>
  </si>
  <si>
    <t>このExcelファイルの内容は著作権により保護されています．</t>
    <phoneticPr fontId="15"/>
  </si>
  <si>
    <t>をマウスのドラッグで選択して反転表示し，</t>
    <rPh sb="10" eb="12">
      <t>センタク</t>
    </rPh>
    <rPh sb="14" eb="16">
      <t>ハンテン</t>
    </rPh>
    <rPh sb="16" eb="18">
      <t>ヒョウジ</t>
    </rPh>
    <phoneticPr fontId="15"/>
  </si>
  <si>
    <t>Ctrlとｃを同時に押して［コピー］する。</t>
    <phoneticPr fontId="15"/>
  </si>
  <si>
    <t>赤線枠内に（B５のセルをクリックして）［貼り付け］</t>
    <rPh sb="0" eb="2">
      <t>アカセン</t>
    </rPh>
    <phoneticPr fontId="15"/>
  </si>
  <si>
    <r>
      <t>検索結果の表（</t>
    </r>
    <r>
      <rPr>
        <b/>
        <u/>
        <sz val="11"/>
        <color rgb="FFC00000"/>
        <rFont val="ＭＳ Ｐゴシック"/>
        <family val="3"/>
        <charset val="128"/>
        <scheme val="minor"/>
      </rPr>
      <t>見出しの2行を除く</t>
    </r>
    <r>
      <rPr>
        <sz val="11"/>
        <color theme="1"/>
        <rFont val="ＭＳ Ｐゴシック"/>
        <family val="3"/>
        <charset val="128"/>
        <scheme val="minor"/>
      </rPr>
      <t>中身部分）</t>
    </r>
    <rPh sb="0" eb="2">
      <t>ケンサク</t>
    </rPh>
    <rPh sb="2" eb="4">
      <t>ケッカ</t>
    </rPh>
    <rPh sb="5" eb="6">
      <t>ヒョウ</t>
    </rPh>
    <rPh sb="7" eb="9">
      <t>ミダ</t>
    </rPh>
    <rPh sb="12" eb="13">
      <t>ギョウ</t>
    </rPh>
    <rPh sb="14" eb="15">
      <t>ノゾ</t>
    </rPh>
    <rPh sb="16" eb="18">
      <t>ナカミ</t>
    </rPh>
    <rPh sb="18" eb="20">
      <t>ブブン</t>
    </rPh>
    <phoneticPr fontId="15"/>
  </si>
  <si>
    <t>http://xcmpus.jp/xcasehm/prg_blank_case.htm</t>
    <phoneticPr fontId="15"/>
  </si>
  <si>
    <r>
      <t>利用プログラム</t>
    </r>
    <r>
      <rPr>
        <sz val="11"/>
        <color rgb="FF0070C0"/>
        <rFont val="ＭＳ Ｐゴシック"/>
        <family val="3"/>
        <charset val="128"/>
        <scheme val="minor"/>
      </rPr>
      <t>　</t>
    </r>
    <phoneticPr fontId="15"/>
  </si>
  <si>
    <t>ユーザ作成のXCAMPUSプログラムの実行は，</t>
    <rPh sb="3" eb="5">
      <t>サクセイ</t>
    </rPh>
    <rPh sb="19" eb="21">
      <t>ジッコウ</t>
    </rPh>
    <phoneticPr fontId="3"/>
  </si>
  <si>
    <t>のフォームにXCAMPUS プログラムを貼り付けて[送信］で実行</t>
    <rPh sb="20" eb="21">
      <t>ハ</t>
    </rPh>
    <rPh sb="22" eb="23">
      <t>ツ</t>
    </rPh>
    <rPh sb="26" eb="28">
      <t>ソウシン</t>
    </rPh>
    <rPh sb="30" eb="32">
      <t>ジッコウ</t>
    </rPh>
    <phoneticPr fontId="15"/>
  </si>
  <si>
    <t xml:space="preserve">Table 3-1. Population (Total and Japanese Population), by Age (Single Years) and Sex, Percentage by age, Average Age and Median Age - Japan* and Prefectures* </t>
  </si>
  <si>
    <t>01（koku2A.0000  総数（国籍） 1)）</t>
  </si>
  <si>
    <t>1) 日本人・外国人の別「不詳」を含む。</t>
  </si>
  <si>
    <t>下記の年代別・地域別人口は</t>
    <rPh sb="0" eb="2">
      <t>カキ</t>
    </rPh>
    <rPh sb="3" eb="6">
      <t>ネンダイベツ</t>
    </rPh>
    <rPh sb="7" eb="9">
      <t>チイキ</t>
    </rPh>
    <rPh sb="9" eb="10">
      <t>ベツ</t>
    </rPh>
    <rPh sb="10" eb="12">
      <t>ジンコウ</t>
    </rPh>
    <phoneticPr fontId="15"/>
  </si>
  <si>
    <t>http://xcampus.jp/xcasehm/book2012/population-age-region-2010.xls</t>
    <phoneticPr fontId="15"/>
  </si>
  <si>
    <t>の計測値を転記したものである。</t>
    <rPh sb="1" eb="3">
      <t>ケイソク</t>
    </rPh>
    <rPh sb="3" eb="4">
      <t>チ</t>
    </rPh>
    <rPh sb="5" eb="7">
      <t>テンキ</t>
    </rPh>
    <phoneticPr fontId="15"/>
  </si>
  <si>
    <t>男女別</t>
    <rPh sb="0" eb="2">
      <t>ダンジョ</t>
    </rPh>
    <rPh sb="2" eb="3">
      <t>ベツ</t>
    </rPh>
    <phoneticPr fontId="15"/>
  </si>
  <si>
    <t>計</t>
    <rPh sb="0" eb="1">
      <t>ケイ</t>
    </rPh>
    <phoneticPr fontId="15"/>
  </si>
  <si>
    <t>　男</t>
  </si>
  <si>
    <t>　女</t>
  </si>
  <si>
    <t>２０歳未満人口</t>
    <rPh sb="5" eb="7">
      <t>ジンコウ</t>
    </rPh>
    <phoneticPr fontId="15"/>
  </si>
  <si>
    <t>２０歳代人口</t>
    <rPh sb="4" eb="6">
      <t>ジンコウ</t>
    </rPh>
    <phoneticPr fontId="15"/>
  </si>
  <si>
    <t>３０歳代人口</t>
    <rPh sb="4" eb="6">
      <t>ジンコウ</t>
    </rPh>
    <phoneticPr fontId="15"/>
  </si>
  <si>
    <t>４０歳代人口</t>
    <rPh sb="4" eb="6">
      <t>ジンコウ</t>
    </rPh>
    <phoneticPr fontId="15"/>
  </si>
  <si>
    <t>５０歳代人口</t>
    <rPh sb="4" eb="6">
      <t>ジンコウ</t>
    </rPh>
    <phoneticPr fontId="15"/>
  </si>
  <si>
    <t>６０歳代人口</t>
    <rPh sb="4" eb="6">
      <t>ジンコウ</t>
    </rPh>
    <phoneticPr fontId="15"/>
  </si>
  <si>
    <t>７０歳以上</t>
  </si>
  <si>
    <t>年令不詳</t>
    <rPh sb="0" eb="2">
      <t>ネンレイ</t>
    </rPh>
    <phoneticPr fontId="15"/>
  </si>
  <si>
    <t>人口総数（年齢不詳を含む）</t>
    <rPh sb="0" eb="2">
      <t>ジンコウ</t>
    </rPh>
    <rPh sb="7" eb="9">
      <t>フショウ</t>
    </rPh>
    <rPh sb="10" eb="11">
      <t>フク</t>
    </rPh>
    <phoneticPr fontId="15"/>
  </si>
  <si>
    <t>Copyright © xcampus.jp All rights reserved.</t>
    <phoneticPr fontId="3"/>
  </si>
  <si>
    <t>このExcelファイルの内容は著作権により保護されています．</t>
    <phoneticPr fontId="3"/>
  </si>
  <si>
    <t>【Excelファイル出所】 http://xcampus.jp/xcasehm/piows1/skylineRATIO5-per-capita-age-70over-rank50-items-5region-2014part.htm を明記の上でご利用ください．</t>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</si>
  <si>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</si>
  <si>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</si>
  <si>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</si>
  <si>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</si>
  <si>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</si>
  <si>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</si>
  <si>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</si>
  <si>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</si>
  <si>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</si>
  <si>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</si>
  <si>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</si>
  <si>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</si>
  <si>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</si>
  <si>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</si>
  <si>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</si>
  <si>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</si>
  <si>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</si>
  <si>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</si>
  <si>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</si>
  <si>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</si>
  <si>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</si>
  <si>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</si>
  <si>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</si>
  <si>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</si>
  <si>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y</t>
    <phoneticPr fontId="3"/>
  </si>
  <si>
    <t>ｚ</t>
    <phoneticPr fontId="3"/>
  </si>
  <si>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</si>
  <si>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</si>
  <si>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</si>
  <si>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</si>
  <si>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</si>
  <si>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</si>
  <si>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</si>
  <si>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</si>
  <si>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</si>
  <si>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</si>
  <si>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</si>
  <si>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</si>
  <si>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</si>
  <si>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</si>
  <si>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</si>
  <si>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</si>
  <si>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</si>
  <si>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</si>
  <si>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t>S</t>
    <phoneticPr fontId="3"/>
  </si>
  <si>
    <t>T</t>
    <phoneticPr fontId="3"/>
  </si>
  <si>
    <t>U</t>
    <phoneticPr fontId="3"/>
  </si>
  <si>
    <t>V</t>
    <phoneticPr fontId="3"/>
  </si>
  <si>
    <t>W</t>
    <phoneticPr fontId="3"/>
  </si>
  <si>
    <t>X</t>
    <phoneticPr fontId="3"/>
  </si>
  <si>
    <t>地域別・年齢別のExcelファイル（population-age-region-2010.xls）より</t>
    <rPh sb="0" eb="2">
      <t>チイキ</t>
    </rPh>
    <rPh sb="2" eb="3">
      <t>ベツ</t>
    </rPh>
    <rPh sb="4" eb="6">
      <t>ネンレイ</t>
    </rPh>
    <rPh sb="6" eb="7">
      <t>ベツ</t>
    </rPh>
    <phoneticPr fontId="3"/>
  </si>
  <si>
    <t>　</t>
    <phoneticPr fontId="3"/>
  </si>
  <si>
    <t>有意水準１％</t>
    <rPh sb="0" eb="2">
      <t>ユウイ</t>
    </rPh>
    <rPh sb="2" eb="4">
      <t>スイジュン</t>
    </rPh>
    <phoneticPr fontId="3"/>
  </si>
  <si>
    <t>有意水準５％</t>
    <rPh sb="0" eb="2">
      <t>ユウイ</t>
    </rPh>
    <rPh sb="2" eb="4">
      <t>スイジュン</t>
    </rPh>
    <phoneticPr fontId="3"/>
  </si>
  <si>
    <t>無限連鎖講</t>
  </si>
  <si>
    <t>契約当事者　年齢</t>
    <phoneticPr fontId="15"/>
  </si>
  <si>
    <t>２０歳未満</t>
  </si>
  <si>
    <t>２０歳代</t>
  </si>
  <si>
    <t>３０歳代</t>
  </si>
  <si>
    <t>４０歳代</t>
  </si>
  <si>
    <t>５０歳代</t>
  </si>
  <si>
    <t>６０歳代</t>
  </si>
  <si>
    <t>不明・無回答</t>
  </si>
  <si>
    <t>販売購入形態=マルチ取引</t>
  </si>
  <si>
    <t>2015年度</t>
    <rPh sb="4" eb="6">
      <t>ネンド</t>
    </rPh>
    <phoneticPr fontId="3"/>
  </si>
  <si>
    <t>相談件数上位20項目</t>
    <rPh sb="0" eb="2">
      <t>ソウダン</t>
    </rPh>
    <rPh sb="2" eb="4">
      <t>ケンスウ</t>
    </rPh>
    <rPh sb="3" eb="4">
      <t>スウ</t>
    </rPh>
    <rPh sb="4" eb="6">
      <t>ジョウイ</t>
    </rPh>
    <rPh sb="8" eb="10">
      <t>コウモク</t>
    </rPh>
    <phoneticPr fontId="3"/>
  </si>
  <si>
    <t>30歳未満</t>
    <rPh sb="2" eb="5">
      <t>サイミマン</t>
    </rPh>
    <phoneticPr fontId="3"/>
  </si>
  <si>
    <t>30歳未満比率</t>
    <rPh sb="2" eb="5">
      <t>サイミマン</t>
    </rPh>
    <rPh sb="5" eb="7">
      <t>ヒリツ</t>
    </rPh>
    <phoneticPr fontId="3"/>
  </si>
  <si>
    <t>複合サービス会員 旅行、飲食店、映画等が安くなる等の特典をうたった会員サービス。</t>
  </si>
  <si>
    <t>契約当事者　年齢</t>
    <phoneticPr fontId="15"/>
  </si>
  <si>
    <t>契約当事者　年齢</t>
    <phoneticPr fontId="9"/>
  </si>
  <si>
    <t>契約当事者　年齢</t>
    <phoneticPr fontId="15"/>
  </si>
  <si>
    <t>契約当事者　年齢</t>
    <phoneticPr fontId="15"/>
  </si>
  <si>
    <t>契約当事者　年齢</t>
    <phoneticPr fontId="15"/>
  </si>
  <si>
    <t>契約当事者　年齢</t>
    <phoneticPr fontId="15"/>
  </si>
  <si>
    <t>契約当事者　年齢</t>
    <phoneticPr fontId="15"/>
  </si>
  <si>
    <t>年齢別人口</t>
    <rPh sb="0" eb="2">
      <t>ネンレイ</t>
    </rPh>
    <rPh sb="2" eb="3">
      <t>ベツ</t>
    </rPh>
    <rPh sb="3" eb="5">
      <t>ジンコウ</t>
    </rPh>
    <phoneticPr fontId="9"/>
  </si>
  <si>
    <t>契約当事者　年齢</t>
    <phoneticPr fontId="9"/>
  </si>
  <si>
    <t>年齢別人口調整相談件数対全年齢比%</t>
    <rPh sb="0" eb="2">
      <t>ネンレイ</t>
    </rPh>
    <rPh sb="2" eb="3">
      <t>ベツ</t>
    </rPh>
    <rPh sb="3" eb="5">
      <t>ジンコウ</t>
    </rPh>
    <rPh sb="5" eb="7">
      <t>チョウセイ</t>
    </rPh>
    <rPh sb="7" eb="9">
      <t>ソウダン</t>
    </rPh>
    <rPh sb="9" eb="11">
      <t>ケンスウ</t>
    </rPh>
    <rPh sb="11" eb="12">
      <t>タイ</t>
    </rPh>
    <rPh sb="12" eb="13">
      <t>ゼン</t>
    </rPh>
    <rPh sb="13" eb="15">
      <t>ネンレイ</t>
    </rPh>
    <rPh sb="15" eb="16">
      <t>ヒ</t>
    </rPh>
    <phoneticPr fontId="6"/>
  </si>
  <si>
    <t>年齢別人口調整（10万人当たり）相談件数</t>
    <rPh sb="0" eb="2">
      <t>ネンレイ</t>
    </rPh>
    <rPh sb="2" eb="3">
      <t>ベツ</t>
    </rPh>
    <rPh sb="5" eb="7">
      <t>チョウセイ</t>
    </rPh>
    <rPh sb="16" eb="18">
      <t>ソウダン</t>
    </rPh>
    <rPh sb="18" eb="20">
      <t>ケンスウ</t>
    </rPh>
    <phoneticPr fontId="6"/>
  </si>
  <si>
    <t>７０歳以上</t>
    <phoneticPr fontId="15"/>
  </si>
  <si>
    <t>内職・副業</t>
  </si>
  <si>
    <t>食器・台所用品</t>
  </si>
  <si>
    <t>放送・コンテンツ等</t>
  </si>
  <si>
    <t>役務一般</t>
  </si>
  <si>
    <t>学習教材</t>
  </si>
  <si>
    <t>医療用具</t>
  </si>
  <si>
    <t>洋装下着</t>
  </si>
  <si>
    <t>教室・講座</t>
  </si>
  <si>
    <t>パソコン・パソコン関連用品</t>
  </si>
  <si>
    <t>家具・寝具</t>
  </si>
  <si>
    <t>洗浄剤等</t>
  </si>
  <si>
    <t>デリバティブ取引</t>
  </si>
  <si>
    <t>空調・冷暖房機器</t>
  </si>
  <si>
    <t>商品・サービス（中分類）</t>
    <rPh sb="8" eb="9">
      <t>チュウ</t>
    </rPh>
    <phoneticPr fontId="15"/>
  </si>
  <si>
    <t>商品・サービス（中分類）</t>
    <rPh sb="8" eb="9">
      <t>チュウ</t>
    </rPh>
    <phoneticPr fontId="3"/>
  </si>
  <si>
    <t>商品・サービス（中分類）</t>
    <rPh sb="8" eb="9">
      <t>チュウ</t>
    </rPh>
    <phoneticPr fontId="9"/>
  </si>
  <si>
    <t>［年齢別人口調整相談件数］対［全年齢人口調整相談件数］比</t>
    <rPh sb="1" eb="3">
      <t>ネンレイ</t>
    </rPh>
    <rPh sb="3" eb="4">
      <t>ベツ</t>
    </rPh>
    <rPh sb="4" eb="6">
      <t>ジンコウ</t>
    </rPh>
    <rPh sb="6" eb="8">
      <t>チョウセイ</t>
    </rPh>
    <rPh sb="8" eb="10">
      <t>ソウダン</t>
    </rPh>
    <rPh sb="10" eb="12">
      <t>ケンスウ</t>
    </rPh>
    <rPh sb="13" eb="14">
      <t>タイ</t>
    </rPh>
    <rPh sb="15" eb="16">
      <t>ゼン</t>
    </rPh>
    <rPh sb="16" eb="18">
      <t>ネンレイ</t>
    </rPh>
    <rPh sb="18" eb="20">
      <t>ジンコウ</t>
    </rPh>
    <rPh sb="20" eb="22">
      <t>チョウセイ</t>
    </rPh>
    <rPh sb="22" eb="24">
      <t>ソウダン</t>
    </rPh>
    <rPh sb="24" eb="26">
      <t>ケンスウ</t>
    </rPh>
    <rPh sb="27" eb="28">
      <t>ヒ</t>
    </rPh>
    <phoneticPr fontId="6"/>
  </si>
  <si>
    <t>契約当事者　年齢</t>
    <phoneticPr fontId="15"/>
  </si>
  <si>
    <t>棒グラフの幅：相談件数合計に比例</t>
    <rPh sb="0" eb="1">
      <t>ボウ</t>
    </rPh>
    <rPh sb="5" eb="6">
      <t>ハバ</t>
    </rPh>
    <rPh sb="7" eb="9">
      <t>ソウダン</t>
    </rPh>
    <rPh sb="9" eb="11">
      <t>ケンスウ</t>
    </rPh>
    <rPh sb="11" eb="13">
      <t>ゴウケイ</t>
    </rPh>
    <rPh sb="14" eb="16">
      <t>ヒレイ</t>
    </rPh>
    <phoneticPr fontId="3"/>
  </si>
  <si>
    <t>縦軸：30歳未満比率％</t>
    <rPh sb="5" eb="6">
      <t>サイ</t>
    </rPh>
    <rPh sb="6" eb="8">
      <t>ミマン</t>
    </rPh>
    <rPh sb="8" eb="10">
      <t>ヒリツ</t>
    </rPh>
    <phoneticPr fontId="3"/>
  </si>
  <si>
    <t>棒グラフの面積：30歳未満相談件数に比例</t>
    <rPh sb="0" eb="1">
      <t>ボウ</t>
    </rPh>
    <rPh sb="5" eb="7">
      <t>メンセキ</t>
    </rPh>
    <rPh sb="10" eb="13">
      <t>サイミマン</t>
    </rPh>
    <rPh sb="13" eb="15">
      <t>ソウダン</t>
    </rPh>
    <rPh sb="15" eb="17">
      <t>ケンスウ</t>
    </rPh>
    <rPh sb="18" eb="20">
      <t>ヒレイ</t>
    </rPh>
    <phoneticPr fontId="3"/>
  </si>
  <si>
    <t>横軸：相談件数合計</t>
    <rPh sb="0" eb="1">
      <t>ヨコ</t>
    </rPh>
    <rPh sb="3" eb="5">
      <t>ソウダン</t>
    </rPh>
    <rPh sb="5" eb="7">
      <t>ケンスウ</t>
    </rPh>
    <rPh sb="7" eb="9">
      <t>ゴウケイ</t>
    </rPh>
    <phoneticPr fontId="3"/>
  </si>
  <si>
    <t>縦軸：30歳未満の相談件数</t>
    <rPh sb="5" eb="6">
      <t>サイ</t>
    </rPh>
    <rPh sb="6" eb="8">
      <t>ミマン</t>
    </rPh>
    <phoneticPr fontId="3"/>
  </si>
  <si>
    <t>バブルの面積：30歳未満の相談件数に比例</t>
    <rPh sb="4" eb="6">
      <t>メンセキ</t>
    </rPh>
    <rPh sb="9" eb="12">
      <t>サイミマン</t>
    </rPh>
    <rPh sb="13" eb="15">
      <t>ソウダン</t>
    </rPh>
    <rPh sb="15" eb="17">
      <t>ケンスウ</t>
    </rPh>
    <rPh sb="18" eb="20">
      <t>ヒレイ</t>
    </rPh>
    <phoneticPr fontId="3"/>
  </si>
  <si>
    <t>検索メニュー（2015年度）</t>
    <rPh sb="0" eb="2">
      <t>ケンサク</t>
    </rPh>
    <rPh sb="11" eb="13">
      <t>ネンド</t>
    </rPh>
    <phoneticPr fontId="15"/>
  </si>
  <si>
    <t>販売購入形態</t>
    <rPh sb="0" eb="2">
      <t>ハンバイ</t>
    </rPh>
    <rPh sb="2" eb="4">
      <t>コウニュウ</t>
    </rPh>
    <rPh sb="4" eb="6">
      <t>ケイタイ</t>
    </rPh>
    <phoneticPr fontId="15"/>
  </si>
  <si>
    <t>選択画面</t>
    <rPh sb="0" eb="2">
      <t>センタク</t>
    </rPh>
    <rPh sb="2" eb="4">
      <t>ガメン</t>
    </rPh>
    <phoneticPr fontId="15"/>
  </si>
  <si>
    <t>マルチ取引</t>
    <rPh sb="3" eb="5">
      <t>トリヒキ</t>
    </rPh>
    <phoneticPr fontId="15"/>
  </si>
  <si>
    <t>項目決定</t>
    <rPh sb="0" eb="2">
      <t>コウモク</t>
    </rPh>
    <rPh sb="2" eb="4">
      <t>ケッテイ</t>
    </rPh>
    <phoneticPr fontId="15"/>
  </si>
  <si>
    <t>2015年度</t>
    <rPh sb="4" eb="6">
      <t>ネンド</t>
    </rPh>
    <phoneticPr fontId="15"/>
  </si>
  <si>
    <t>商品・サービス(中分類）</t>
    <rPh sb="0" eb="2">
      <t>ショウヒン</t>
    </rPh>
    <rPh sb="8" eb="9">
      <t>チュウ</t>
    </rPh>
    <rPh sb="9" eb="11">
      <t>ブンルイ</t>
    </rPh>
    <phoneticPr fontId="15"/>
  </si>
  <si>
    <t>契約当事者 年齢</t>
    <rPh sb="0" eb="2">
      <t>ケイヤク</t>
    </rPh>
    <rPh sb="2" eb="5">
      <t>トウジシャ</t>
    </rPh>
    <rPh sb="6" eb="8">
      <t>ネンレイ</t>
    </rPh>
    <phoneticPr fontId="15"/>
  </si>
  <si>
    <t>他の金融関連サービス</t>
  </si>
  <si>
    <t>2015年7月24日現在</t>
    <rPh sb="4" eb="5">
      <t>ネン</t>
    </rPh>
    <rPh sb="6" eb="7">
      <t>ガツ</t>
    </rPh>
    <rPh sb="9" eb="10">
      <t>ヒ</t>
    </rPh>
    <rPh sb="10" eb="12">
      <t>ゲンザイ</t>
    </rPh>
    <phoneticPr fontId="3"/>
  </si>
  <si>
    <t>マルチ取引の件数上位20商品サービス（中分類）別消費生活相談の30歳未満比率の昇順スカイライン図</t>
    <rPh sb="23" eb="24">
      <t>ベツ</t>
    </rPh>
    <rPh sb="24" eb="26">
      <t>ショウヒ</t>
    </rPh>
    <rPh sb="26" eb="28">
      <t>セイカツ</t>
    </rPh>
    <rPh sb="28" eb="30">
      <t>ソウダン</t>
    </rPh>
    <rPh sb="33" eb="36">
      <t>サイミマン</t>
    </rPh>
    <rPh sb="36" eb="38">
      <t>ヒリツ</t>
    </rPh>
    <rPh sb="39" eb="41">
      <t>ショウジュン</t>
    </rPh>
    <rPh sb="47" eb="48">
      <t>ズ</t>
    </rPh>
    <phoneticPr fontId="3"/>
  </si>
  <si>
    <t>マルチ取引の件数上位20商品サービス（中分類）別消費生活相談の30歳未満比率の扇形バブル散布図</t>
    <rPh sb="23" eb="24">
      <t>ベツ</t>
    </rPh>
    <rPh sb="24" eb="26">
      <t>ショウヒ</t>
    </rPh>
    <rPh sb="26" eb="28">
      <t>セイカツ</t>
    </rPh>
    <rPh sb="28" eb="30">
      <t>ソウダン</t>
    </rPh>
    <rPh sb="33" eb="36">
      <t>サイミマン</t>
    </rPh>
    <rPh sb="36" eb="38">
      <t>ヒリツ</t>
    </rPh>
    <rPh sb="39" eb="41">
      <t>センケイ</t>
    </rPh>
    <rPh sb="44" eb="46">
      <t>サンプ</t>
    </rPh>
    <rPh sb="46" eb="47">
      <t>ズ</t>
    </rPh>
    <phoneticPr fontId="3"/>
  </si>
  <si>
    <t>【Excelファイル出所】 http://xcampus.jp/xcasehm/piows1/skyline-pyramid-sales-rank20-items-age-under30-2015part-bubble.htm を明記の上でご利用ください．</t>
    <phoneticPr fontId="15"/>
  </si>
  <si>
    <r>
      <rPr>
        <sz val="11"/>
        <color rgb="FF000000"/>
        <rFont val="ＭＳ Ｐゴシック"/>
        <family val="3"/>
        <charset val="128"/>
        <scheme val="minor"/>
      </rPr>
      <t>■　</t>
    </r>
    <r>
      <rPr>
        <sz val="11"/>
        <color rgb="FF000000"/>
        <rFont val="ＭＳ Ｐゴシック"/>
        <family val="3"/>
        <charset val="128"/>
      </rPr>
      <t>2015年度(2015.7.23現在）のマルチ取引の件数上位２０商品サービス（中分類）別の30歳未満相談件数の昇順スカイライン図</t>
    </r>
    <r>
      <rPr>
        <sz val="11"/>
        <color rgb="FF000000"/>
        <rFont val="ＭＳ Ｐゴシック"/>
        <family val="3"/>
        <charset val="128"/>
        <scheme val="minor"/>
      </rPr>
      <t>のページ</t>
    </r>
    <phoneticPr fontId="15"/>
  </si>
  <si>
    <r>
      <t>piows</t>
    </r>
    <r>
      <rPr>
        <b/>
        <sz val="11"/>
        <color rgb="FF0070C0"/>
        <rFont val="ＭＳ Ｐゴシック"/>
        <family val="3"/>
        <charset val="128"/>
      </rPr>
      <t>・第Ⅲ部・第１章　　特定年度の商品サービス（中分類）の年齢別相談件数のスカイライン図</t>
    </r>
    <rPh sb="6" eb="7">
      <t>ダ_x0000_</t>
    </rPh>
    <rPh sb="8" eb="9">
      <t>_x0006_</t>
    </rPh>
    <rPh sb="15" eb="17">
      <t>_x0001__x0002__x0008__x0001_</t>
    </rPh>
    <rPh sb="17" eb="19">
      <t>_x0003__x000F__x0002_</t>
    </rPh>
    <rPh sb="20" eb="22">
      <t>_x0007__x0011__x0002_
_x0014_</t>
    </rPh>
    <rPh sb="27" eb="30">
      <t>_x0002__x000F__x001B__x0003__x0016_ _x0002_</t>
    </rPh>
    <rPh sb="32" eb="34">
      <t>_x001A_"_x0001__x001C_</t>
    </rPh>
    <rPh sb="34" eb="35">
      <t>#_x0002_</t>
    </rPh>
    <rPh sb="35" eb="37">
      <t xml:space="preserve"> %_x0002_$</t>
    </rPh>
    <rPh sb="37" eb="39">
      <t>._x0001__x0002__x0000_</t>
    </rPh>
    <rPh sb="46" eb="47">
      <t/>
    </rPh>
    <phoneticPr fontId="15"/>
  </si>
  <si>
    <t xml:space="preserve">【Excelファイル出所】 http://xcampus.jp/xcasehm/piows1/skyline-pyramid-sales-rank20-items-age-under30-2015part-bubble.htm </t>
    <phoneticPr fontId="15"/>
  </si>
  <si>
    <t>当該年齢外の人口調整（10万人当たり）相談件数</t>
    <rPh sb="0" eb="2">
      <t>トウガイ</t>
    </rPh>
    <rPh sb="2" eb="4">
      <t>ネンレイ</t>
    </rPh>
    <rPh sb="4" eb="5">
      <t>ガイ</t>
    </rPh>
    <rPh sb="8" eb="10">
      <t>チョウセイ</t>
    </rPh>
    <rPh sb="19" eb="21">
      <t>ソウダン</t>
    </rPh>
    <rPh sb="21" eb="23">
      <t>ケンスウ</t>
    </rPh>
    <phoneticPr fontId="3"/>
  </si>
  <si>
    <t>当該年齢外の人口</t>
    <rPh sb="0" eb="2">
      <t>トウガイ</t>
    </rPh>
    <rPh sb="2" eb="4">
      <t>ネンレイ</t>
    </rPh>
    <rPh sb="4" eb="5">
      <t>ガイ</t>
    </rPh>
    <rPh sb="5" eb="6">
      <t>イキガイ</t>
    </rPh>
    <rPh sb="6" eb="8">
      <t>ジンコウ</t>
    </rPh>
    <phoneticPr fontId="3"/>
  </si>
  <si>
    <t>Z値(当該年齢の人口調整相談件数とそれ以外の全年齢の人口調整相談件数が等しいかどうかの検定統計量</t>
    <rPh sb="1" eb="2">
      <t>アタイ</t>
    </rPh>
    <rPh sb="3" eb="5">
      <t>トウガイ</t>
    </rPh>
    <rPh sb="5" eb="7">
      <t>ネンレイ</t>
    </rPh>
    <rPh sb="19" eb="21">
      <t>イガイ</t>
    </rPh>
    <rPh sb="22" eb="23">
      <t>ゼン</t>
    </rPh>
    <rPh sb="23" eb="25">
      <t>ネンレイ</t>
    </rPh>
    <rPh sb="26" eb="28">
      <t>ジンコウ</t>
    </rPh>
    <rPh sb="28" eb="30">
      <t>チョウセイ</t>
    </rPh>
    <rPh sb="30" eb="32">
      <t>ソウダン</t>
    </rPh>
    <rPh sb="32" eb="34">
      <t>ケンスウ</t>
    </rPh>
    <rPh sb="35" eb="36">
      <t>ヒト</t>
    </rPh>
    <rPh sb="43" eb="45">
      <t>ケンテイ</t>
    </rPh>
    <rPh sb="45" eb="48">
      <t>トウケイリョウ</t>
    </rPh>
    <phoneticPr fontId="3"/>
  </si>
  <si>
    <t>［当該年齢人口調整相談件数］対［全年齢人口調整相談件数］比%</t>
    <rPh sb="1" eb="3">
      <t>トウガイ</t>
    </rPh>
    <rPh sb="3" eb="5">
      <t>ネンレイ</t>
    </rPh>
    <rPh sb="5" eb="7">
      <t>ジンコウ</t>
    </rPh>
    <rPh sb="7" eb="9">
      <t>チョウセイ</t>
    </rPh>
    <rPh sb="9" eb="11">
      <t>ソウダン</t>
    </rPh>
    <rPh sb="11" eb="13">
      <t>ケンスウ</t>
    </rPh>
    <rPh sb="14" eb="15">
      <t>タイ</t>
    </rPh>
    <rPh sb="16" eb="17">
      <t>ゼン</t>
    </rPh>
    <rPh sb="17" eb="19">
      <t>ネンレイ</t>
    </rPh>
    <rPh sb="19" eb="21">
      <t>ジンコウ</t>
    </rPh>
    <rPh sb="21" eb="23">
      <t>チョウセイ</t>
    </rPh>
    <rPh sb="23" eb="25">
      <t>ソウダン</t>
    </rPh>
    <rPh sb="25" eb="27">
      <t>ケンスウ</t>
    </rPh>
    <rPh sb="28" eb="29">
      <t>ヒ</t>
    </rPh>
    <phoneticPr fontId="3"/>
  </si>
  <si>
    <t>当該年齢の人口調整（10万人当たり）相談件数</t>
    <rPh sb="0" eb="2">
      <t>トウガイ</t>
    </rPh>
    <rPh sb="2" eb="4">
      <t>ネンレイ</t>
    </rPh>
    <rPh sb="7" eb="9">
      <t>チョウセイ</t>
    </rPh>
    <rPh sb="18" eb="20">
      <t>ソウダン</t>
    </rPh>
    <rPh sb="20" eb="22">
      <t>ケンスウ</t>
    </rPh>
    <phoneticPr fontId="3"/>
  </si>
  <si>
    <t xml:space="preserve">p値(当該年齢の人口調整相談件数とそれ以外の全年齢の人口調整相談件数が等しいかどうかの検定統計量Zに対するｐ値） </t>
    <rPh sb="1" eb="2">
      <t>アタイ</t>
    </rPh>
    <rPh sb="3" eb="5">
      <t>トウガイ</t>
    </rPh>
    <rPh sb="5" eb="7">
      <t>ネンレイ</t>
    </rPh>
    <rPh sb="19" eb="21">
      <t>イガイ</t>
    </rPh>
    <rPh sb="22" eb="23">
      <t>ゼン</t>
    </rPh>
    <rPh sb="23" eb="25">
      <t>ネンレイ</t>
    </rPh>
    <rPh sb="26" eb="28">
      <t>ジンコウ</t>
    </rPh>
    <rPh sb="28" eb="30">
      <t>チョウセイ</t>
    </rPh>
    <rPh sb="30" eb="32">
      <t>ソウダン</t>
    </rPh>
    <rPh sb="32" eb="34">
      <t>ケンスウ</t>
    </rPh>
    <rPh sb="35" eb="36">
      <t>ヒト</t>
    </rPh>
    <rPh sb="43" eb="45">
      <t>ケンテイ</t>
    </rPh>
    <rPh sb="45" eb="48">
      <t>トウケイリョウ</t>
    </rPh>
    <rPh sb="50" eb="51">
      <t>タイ</t>
    </rPh>
    <rPh sb="54" eb="55">
      <t>アタイ</t>
    </rPh>
    <phoneticPr fontId="3"/>
  </si>
  <si>
    <t xml:space="preserve">               総務省「2010年国勢調査の人口等基本集計結果」</t>
    <phoneticPr fontId="15"/>
  </si>
  <si>
    <t xml:space="preserve">               総務省「2010年国勢調査の人口等基本集計結果」</t>
    <phoneticPr fontId="1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</si>
</sst>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Red]\-0\ "/>
    <numFmt numFmtId="177" formatCode="0.0_ ;[Red]\-0.0\ "/>
    <numFmt numFmtId="178" formatCode="0.000_ ;[Red]\-0.000\ "/>
    <numFmt numFmtId="179" formatCode="0.00_ ;[Red]\-0.00\ "/>
    <numFmt numFmtId="180" formatCode="0.0000_ ;[Red]\-0.0000\ "/>
    <numFmt numFmtId="181" formatCode="0.00000_ ;[Red]\-0.00000\ "/>
    <numFmt numFmtId="182" formatCode="0.00000_ "/>
  </numFmts>
  <fonts count="42" x14ac:knownFonts="1">
    <font>
      <sz val="11"/>
      <color theme="1"/>
      <name val="ＭＳ Ｐゴシック"/>
      <family val="3"/>
      <charset val="128"/>
      <scheme val="minor"/>
    </font>
    <font>
      <sz val="11"/>
      <name val="ＭＳ Ｐゴシック"/>
      <family val="3"/>
      <charset val="128"/>
    </font>
    <font>
      <sz val="11"/>
      <name val="ＭＳ Ｐゴシック"/>
      <family val="3"/>
      <charset val="128"/>
    </font>
    <font>
      <sz val="6"/>
      <name val="ＭＳ Ｐゴシック"/>
      <family val="3"/>
      <charset val="128"/>
    </font>
    <font>
      <sz val="10.5"/>
      <color indexed="8"/>
      <name val="Century"/>
      <family val="1"/>
    </font>
    <font>
      <sz val="10.5"/>
      <color indexed="8"/>
      <name val="ＭＳ 明朝"/>
      <family val="1"/>
      <charset val="128"/>
    </font>
    <font>
      <sz val="6"/>
      <name val="ＭＳ Ｐゴシック"/>
      <family val="3"/>
      <charset val="128"/>
    </font>
    <font>
      <sz val="11"/>
      <name val="ＭＳ Ｐゴシック"/>
      <family val="3"/>
      <charset val="128"/>
    </font>
    <font>
      <u/>
      <sz val="11"/>
      <color indexed="12"/>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10.5"/>
      <color theme="1"/>
      <name val="ＭＳ 明朝"/>
      <family val="1"/>
      <charset val="128"/>
    </font>
    <font>
      <sz val="12"/>
      <color theme="1"/>
      <name val="ＭＳ Ｐゴシック"/>
      <family val="3"/>
      <charset val="128"/>
      <scheme val="minor"/>
    </font>
    <font>
      <sz val="11"/>
      <color theme="1"/>
      <name val="ＭＳ Ｐゴシック"/>
      <family val="3"/>
      <charset val="128"/>
    </font>
    <font>
      <sz val="6"/>
      <name val="ＭＳ Ｐゴシック"/>
      <family val="3"/>
      <charset val="128"/>
      <scheme val="minor"/>
    </font>
    <font>
      <sz val="9"/>
      <color rgb="FFC00000"/>
      <name val="ＭＳ Ｐゴシック"/>
      <family val="3"/>
      <charset val="128"/>
      <scheme val="minor"/>
    </font>
    <font>
      <sz val="11"/>
      <color rgb="FFC00000"/>
      <name val="ＭＳ Ｐゴシック"/>
      <family val="3"/>
      <charset val="128"/>
      <scheme val="minor"/>
    </font>
    <font>
      <b/>
      <sz val="11"/>
      <color rgb="FF800000"/>
      <name val="ＭＳ Ｐゴシック"/>
      <family val="3"/>
      <charset val="128"/>
      <scheme val="minor"/>
    </font>
    <font>
      <b/>
      <sz val="11"/>
      <color indexed="10"/>
      <name val="ＭＳ Ｐゴシック"/>
      <family val="3"/>
      <charset val="128"/>
    </font>
    <font>
      <b/>
      <sz val="11"/>
      <color rgb="FF0070C0"/>
      <name val="ＭＳ Ｐゴシック"/>
      <family val="3"/>
      <charset val="128"/>
      <scheme val="minor"/>
    </font>
    <font>
      <b/>
      <sz val="11"/>
      <color rgb="FF00B050"/>
      <name val="ＭＳ Ｐゴシック"/>
      <family val="3"/>
      <charset val="128"/>
      <scheme val="minor"/>
    </font>
    <font>
      <b/>
      <sz val="11"/>
      <color rgb="FFC00000"/>
      <name val="ＭＳ Ｐゴシック"/>
      <family val="3"/>
      <charset val="128"/>
      <scheme val="minor"/>
    </font>
    <font>
      <b/>
      <sz val="11"/>
      <color rgb="FFFF0000"/>
      <name val="ＭＳ Ｐゴシック"/>
      <family val="3"/>
      <charset val="128"/>
      <scheme val="minor"/>
    </font>
    <font>
      <sz val="10"/>
      <color rgb="FF000000"/>
      <name val="ＭＳ 明朝"/>
      <family val="1"/>
      <charset val="128"/>
    </font>
    <font>
      <sz val="11"/>
      <color theme="1"/>
      <name val="ＭＳ Ｐ明朝"/>
      <family val="1"/>
      <charset val="128"/>
    </font>
    <font>
      <sz val="10.5"/>
      <color theme="1"/>
      <name val="Century"/>
      <family val="1"/>
    </font>
    <font>
      <sz val="10"/>
      <color theme="1"/>
      <name val="ＭＳ Ｐゴシック"/>
      <family val="3"/>
      <charset val="128"/>
      <scheme val="minor"/>
    </font>
    <font>
      <sz val="11"/>
      <color rgb="FF800000"/>
      <name val="ＭＳ Ｐゴシック"/>
      <family val="3"/>
      <charset val="128"/>
      <scheme val="minor"/>
    </font>
    <font>
      <b/>
      <u/>
      <sz val="11"/>
      <color rgb="FFC00000"/>
      <name val="ＭＳ Ｐゴシック"/>
      <family val="3"/>
      <charset val="128"/>
      <scheme val="minor"/>
    </font>
    <font>
      <sz val="11"/>
      <color rgb="FF0070C0"/>
      <name val="ＭＳ Ｐゴシック"/>
      <family val="3"/>
      <charset val="128"/>
      <scheme val="minor"/>
    </font>
    <font>
      <b/>
      <sz val="11"/>
      <color rgb="FF0070C0"/>
      <name val="Calibri"/>
      <family val="2"/>
    </font>
    <font>
      <sz val="11"/>
      <color rgb="FF000000"/>
      <name val="ＭＳ Ｐゴシック"/>
      <family val="3"/>
      <charset val="128"/>
      <scheme val="minor"/>
    </font>
    <font>
      <b/>
      <sz val="12"/>
      <color theme="1"/>
      <name val="ＭＳ Ｐゴシック"/>
      <family val="3"/>
      <charset val="128"/>
    </font>
    <font>
      <sz val="10.5"/>
      <color rgb="FF000000"/>
      <name val="ＭＳ 明朝"/>
      <family val="1"/>
      <charset val="128"/>
    </font>
    <font>
      <b/>
      <sz val="11"/>
      <color rgb="FF800000"/>
      <name val="ＭＳ Ｐゴシック"/>
      <family val="3"/>
      <charset val="128"/>
    </font>
    <font>
      <sz val="11"/>
      <color rgb="FF800000"/>
      <name val="ＭＳ Ｐゴシック"/>
      <family val="3"/>
      <charset val="128"/>
    </font>
    <font>
      <u/>
      <sz val="11"/>
      <color rgb="FF0000FF"/>
      <name val="ＭＳ Ｐゴシック"/>
      <family val="3"/>
      <charset val="128"/>
    </font>
    <font>
      <b/>
      <sz val="11"/>
      <color rgb="FF000000"/>
      <name val="ＭＳ Ｐゴシック"/>
      <family val="3"/>
      <charset val="128"/>
    </font>
    <font>
      <sz val="11"/>
      <color rgb="FF000000"/>
      <name val="ＭＳ Ｐゴシック"/>
      <family val="3"/>
      <charset val="128"/>
    </font>
    <font>
      <sz val="10"/>
      <color rgb="FF000000"/>
      <name val="ＭＳ Ｐゴシック"/>
      <family val="3"/>
      <charset val="128"/>
    </font>
    <font>
      <b/>
      <sz val="11"/>
      <color rgb="FF0070C0"/>
      <name val="ＭＳ Ｐゴシック"/>
      <family val="3"/>
      <charset val="128"/>
    </font>
  </fonts>
  <fills count="19">
    <fill>
      <patternFill patternType="none"/>
    </fill>
    <fill>
      <patternFill patternType="gray125"/>
    </fill>
    <fill>
      <patternFill patternType="solid">
        <fgColor rgb="FFFFF8D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FFF8DC"/>
        <bgColor rgb="FF000000"/>
      </patternFill>
    </fill>
    <fill>
      <patternFill patternType="solid">
        <fgColor rgb="FFE6B8B7"/>
        <bgColor rgb="FF000000"/>
      </patternFill>
    </fill>
    <fill>
      <patternFill patternType="solid">
        <fgColor rgb="FFC5D9F1"/>
        <bgColor rgb="FF000000"/>
      </patternFill>
    </fill>
    <fill>
      <patternFill patternType="solid">
        <fgColor rgb="FFFFFF00"/>
        <bgColor rgb="FF000000"/>
      </patternFill>
    </fill>
    <fill>
      <patternFill patternType="solid">
        <fgColor rgb="FFFFD44B"/>
        <bgColor rgb="FF000000"/>
      </patternFill>
    </fill>
    <fill>
      <patternFill patternType="solid">
        <fgColor rgb="FF96D4EA"/>
        <bgColor rgb="FF000000"/>
      </patternFill>
    </fill>
    <fill>
      <patternFill patternType="solid">
        <fgColor theme="0" tint="-0.14996795556505021"/>
        <bgColor rgb="FF000000"/>
      </patternFill>
    </fill>
    <fill>
      <patternFill patternType="lightUp">
        <fgColor rgb="FF000000"/>
        <bgColor rgb="FFFFC7CE"/>
      </patternFill>
    </fill>
  </fills>
  <borders count="73">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style="medium">
        <color indexed="64"/>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rgb="FF000000"/>
      </left>
      <right/>
      <top/>
      <bottom style="medium">
        <color rgb="FF000000"/>
      </bottom>
      <diagonal/>
    </border>
    <border>
      <left style="thick">
        <color rgb="FFC00000"/>
      </left>
      <right style="medium">
        <color rgb="FF000000"/>
      </right>
      <top style="medium">
        <color rgb="FF000000"/>
      </top>
      <bottom style="medium">
        <color rgb="FF000000"/>
      </bottom>
      <diagonal/>
    </border>
    <border>
      <left style="thick">
        <color rgb="FFC00000"/>
      </left>
      <right style="medium">
        <color rgb="FF000000"/>
      </right>
      <top style="medium">
        <color rgb="FF000000"/>
      </top>
      <bottom style="thick">
        <color rgb="FFC00000"/>
      </bottom>
      <diagonal/>
    </border>
    <border>
      <left style="medium">
        <color rgb="FF000000"/>
      </left>
      <right style="medium">
        <color rgb="FF000000"/>
      </right>
      <top style="medium">
        <color rgb="FF000000"/>
      </top>
      <bottom style="thick">
        <color rgb="FFC00000"/>
      </bottom>
      <diagonal/>
    </border>
    <border>
      <left style="medium">
        <color theme="1"/>
      </left>
      <right style="medium">
        <color theme="1"/>
      </right>
      <top style="medium">
        <color theme="1"/>
      </top>
      <bottom style="medium">
        <color theme="1"/>
      </bottom>
      <diagonal/>
    </border>
    <border>
      <left style="medium">
        <color theme="1"/>
      </left>
      <right style="medium">
        <color rgb="FF000000"/>
      </right>
      <top style="medium">
        <color theme="1"/>
      </top>
      <bottom style="medium">
        <color rgb="FF000000"/>
      </bottom>
      <diagonal/>
    </border>
    <border>
      <left style="medium">
        <color rgb="FF000000"/>
      </left>
      <right style="medium">
        <color rgb="FF000000"/>
      </right>
      <top style="medium">
        <color theme="1"/>
      </top>
      <bottom style="medium">
        <color rgb="FF000000"/>
      </bottom>
      <diagonal/>
    </border>
    <border>
      <left style="medium">
        <color rgb="FF000000"/>
      </left>
      <right style="thick">
        <color rgb="FFC00000"/>
      </right>
      <top style="thick">
        <color rgb="FFC00000"/>
      </top>
      <bottom style="medium">
        <color rgb="FF000000"/>
      </bottom>
      <diagonal/>
    </border>
    <border>
      <left style="medium">
        <color rgb="FF000000"/>
      </left>
      <right style="thick">
        <color rgb="FFC00000"/>
      </right>
      <top style="medium">
        <color rgb="FF000000"/>
      </top>
      <bottom style="medium">
        <color rgb="FF000000"/>
      </bottom>
      <diagonal/>
    </border>
    <border>
      <left style="medium">
        <color rgb="FF000000"/>
      </left>
      <right style="thick">
        <color rgb="FFC00000"/>
      </right>
      <top style="medium">
        <color rgb="FF000000"/>
      </top>
      <bottom style="thick">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style="medium">
        <color rgb="FF000000"/>
      </right>
      <top/>
      <bottom style="medium">
        <color rgb="FF000000"/>
      </bottom>
      <diagonal/>
    </border>
    <border>
      <left style="medium">
        <color rgb="FF000000"/>
      </left>
      <right style="medium">
        <color theme="1"/>
      </right>
      <top style="medium">
        <color rgb="FF000000"/>
      </top>
      <bottom style="medium">
        <color rgb="FF000000"/>
      </bottom>
      <diagonal/>
    </border>
    <border>
      <left style="medium">
        <color indexed="64"/>
      </left>
      <right style="medium">
        <color indexed="64"/>
      </right>
      <top/>
      <bottom/>
      <diagonal/>
    </border>
    <border>
      <left style="medium">
        <color rgb="FF000000"/>
      </left>
      <right style="medium">
        <color rgb="FF000000"/>
      </right>
      <top style="medium">
        <color indexed="64"/>
      </top>
      <bottom/>
      <diagonal/>
    </border>
    <border>
      <left style="medium">
        <color indexed="64"/>
      </left>
      <right style="medium">
        <color indexed="64"/>
      </right>
      <top/>
      <bottom style="medium">
        <color rgb="FF000000"/>
      </bottom>
      <diagonal/>
    </border>
    <border>
      <left style="thick">
        <color rgb="FFC00000"/>
      </left>
      <right style="thick">
        <color rgb="FFC00000"/>
      </right>
      <top style="thick">
        <color rgb="FFC00000"/>
      </top>
      <bottom style="thick">
        <color rgb="FFC00000"/>
      </bottom>
      <diagonal/>
    </border>
    <border>
      <left style="thick">
        <color rgb="FFC00000"/>
      </left>
      <right style="medium">
        <color indexed="64"/>
      </right>
      <top style="thick">
        <color rgb="FFC00000"/>
      </top>
      <bottom style="medium">
        <color rgb="FF000000"/>
      </bottom>
      <diagonal/>
    </border>
    <border>
      <left/>
      <right style="thick">
        <color rgb="FFC00000"/>
      </right>
      <top style="thick">
        <color rgb="FFC00000"/>
      </top>
      <bottom/>
      <diagonal/>
    </border>
    <border>
      <left style="thick">
        <color rgb="FFC00000"/>
      </left>
      <right style="medium">
        <color indexed="64"/>
      </right>
      <top style="medium">
        <color rgb="FF000000"/>
      </top>
      <bottom style="medium">
        <color rgb="FF000000"/>
      </bottom>
      <diagonal/>
    </border>
    <border>
      <left/>
      <right style="thick">
        <color rgb="FFC00000"/>
      </right>
      <top/>
      <bottom/>
      <diagonal/>
    </border>
    <border>
      <left style="thick">
        <color rgb="FFC00000"/>
      </left>
      <right style="medium">
        <color indexed="64"/>
      </right>
      <top style="medium">
        <color rgb="FF000000"/>
      </top>
      <bottom style="thick">
        <color rgb="FFC00000"/>
      </bottom>
      <diagonal/>
    </border>
    <border>
      <left/>
      <right style="thick">
        <color rgb="FFC00000"/>
      </right>
      <top/>
      <bottom style="thick">
        <color rgb="FFC00000"/>
      </bottom>
      <diagonal/>
    </border>
    <border>
      <left style="thick">
        <color indexed="64"/>
      </left>
      <right style="medium">
        <color rgb="FF000000"/>
      </right>
      <top style="thick">
        <color indexed="64"/>
      </top>
      <bottom style="medium">
        <color rgb="FF000000"/>
      </bottom>
      <diagonal/>
    </border>
    <border>
      <left style="medium">
        <color rgb="FF000000"/>
      </left>
      <right style="medium">
        <color rgb="FF000000"/>
      </right>
      <top style="thick">
        <color indexed="64"/>
      </top>
      <bottom style="medium">
        <color rgb="FF000000"/>
      </bottom>
      <diagonal/>
    </border>
    <border>
      <left style="medium">
        <color rgb="FF000000"/>
      </left>
      <right style="medium">
        <color theme="1"/>
      </right>
      <top style="thick">
        <color indexed="64"/>
      </top>
      <bottom style="medium">
        <color rgb="FF000000"/>
      </bottom>
      <diagonal/>
    </border>
    <border>
      <left/>
      <right style="medium">
        <color rgb="FF000000"/>
      </right>
      <top style="thick">
        <color indexed="64"/>
      </top>
      <bottom style="medium">
        <color rgb="FF000000"/>
      </bottom>
      <diagonal/>
    </border>
    <border>
      <left style="medium">
        <color indexed="64"/>
      </left>
      <right style="thick">
        <color indexed="64"/>
      </right>
      <top style="thick">
        <color indexed="64"/>
      </top>
      <bottom style="medium">
        <color rgb="FF000000"/>
      </bottom>
      <diagonal/>
    </border>
    <border>
      <left style="thick">
        <color indexed="64"/>
      </left>
      <right style="medium">
        <color rgb="FF000000"/>
      </right>
      <top style="medium">
        <color rgb="FF000000"/>
      </top>
      <bottom style="medium">
        <color rgb="FF000000"/>
      </bottom>
      <diagonal/>
    </border>
    <border>
      <left style="medium">
        <color indexed="64"/>
      </left>
      <right style="thick">
        <color indexed="64"/>
      </right>
      <top style="medium">
        <color rgb="FF000000"/>
      </top>
      <bottom style="medium">
        <color rgb="FF000000"/>
      </bottom>
      <diagonal/>
    </border>
    <border>
      <left style="thick">
        <color indexed="64"/>
      </left>
      <right style="medium">
        <color rgb="FF000000"/>
      </right>
      <top style="medium">
        <color rgb="FF000000"/>
      </top>
      <bottom style="thick">
        <color indexed="64"/>
      </bottom>
      <diagonal/>
    </border>
    <border>
      <left style="medium">
        <color rgb="FF000000"/>
      </left>
      <right style="medium">
        <color rgb="FF000000"/>
      </right>
      <top style="medium">
        <color rgb="FF000000"/>
      </top>
      <bottom style="thick">
        <color indexed="64"/>
      </bottom>
      <diagonal/>
    </border>
    <border>
      <left style="medium">
        <color rgb="FF000000"/>
      </left>
      <right style="medium">
        <color theme="1"/>
      </right>
      <top style="medium">
        <color rgb="FF000000"/>
      </top>
      <bottom style="thick">
        <color indexed="64"/>
      </bottom>
      <diagonal/>
    </border>
    <border>
      <left/>
      <right style="medium">
        <color rgb="FF000000"/>
      </right>
      <top style="medium">
        <color rgb="FF000000"/>
      </top>
      <bottom style="thick">
        <color indexed="64"/>
      </bottom>
      <diagonal/>
    </border>
    <border>
      <left style="medium">
        <color indexed="64"/>
      </left>
      <right style="thick">
        <color indexed="64"/>
      </right>
      <top style="medium">
        <color rgb="FF000000"/>
      </top>
      <bottom style="thick">
        <color indexed="64"/>
      </bottom>
      <diagonal/>
    </border>
    <border>
      <left style="medium">
        <color rgb="FF000000"/>
      </left>
      <right style="medium">
        <color rgb="FF000000"/>
      </right>
      <top/>
      <bottom style="thick">
        <color rgb="FFC00000"/>
      </bottom>
      <diagonal/>
    </border>
    <border>
      <left/>
      <right/>
      <top/>
      <bottom style="medium">
        <color rgb="FF000000"/>
      </bottom>
      <diagonal/>
    </border>
    <border>
      <left/>
      <right/>
      <top style="medium">
        <color rgb="FF000000"/>
      </top>
      <bottom/>
      <diagonal/>
    </border>
    <border>
      <left style="thin">
        <color indexed="64"/>
      </left>
      <right/>
      <top style="medium">
        <color rgb="FF000000"/>
      </top>
      <bottom style="medium">
        <color rgb="FF000000"/>
      </bottom>
      <diagonal/>
    </border>
    <border>
      <left style="thin">
        <color indexed="64"/>
      </left>
      <right style="thin">
        <color indexed="64"/>
      </right>
      <top style="thin">
        <color indexed="64"/>
      </top>
      <bottom style="medium">
        <color indexed="64"/>
      </bottom>
      <diagonal/>
    </border>
    <border>
      <left style="medium">
        <color rgb="FF000000"/>
      </left>
      <right style="medium">
        <color rgb="FF000000"/>
      </right>
      <top style="medium">
        <color rgb="FF000000"/>
      </top>
      <bottom style="medium">
        <color indexed="64"/>
      </bottom>
      <diagonal/>
    </border>
    <border>
      <left style="medium">
        <color rgb="FF000000"/>
      </left>
      <right style="medium">
        <color indexed="64"/>
      </right>
      <top style="medium">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bottom style="medium">
        <color indexed="64"/>
      </bottom>
      <diagonal/>
    </border>
  </borders>
  <cellStyleXfs count="6">
    <xf numFmtId="0" fontId="0" fillId="0" borderId="0">
      <alignment vertical="center"/>
    </xf>
    <xf numFmtId="0" fontId="10" fillId="0" borderId="0" applyNumberFormat="0" applyFill="0" applyBorder="0" applyAlignment="0" applyProtection="0">
      <alignment vertical="center"/>
    </xf>
    <xf numFmtId="0" fontId="8" fillId="0" borderId="0" applyNumberFormat="0" applyFill="0" applyBorder="0" applyAlignment="0" applyProtection="0">
      <alignment vertical="top"/>
      <protection locked="0"/>
    </xf>
    <xf numFmtId="0" fontId="7" fillId="0" borderId="0">
      <alignment vertical="center"/>
    </xf>
    <xf numFmtId="0" fontId="2" fillId="0" borderId="0">
      <alignment vertical="center"/>
    </xf>
    <xf numFmtId="0" fontId="2" fillId="0" borderId="0">
      <alignment vertical="center"/>
    </xf>
  </cellStyleXfs>
  <cellXfs count="228">
    <xf numFmtId="0" fontId="0" fillId="0" borderId="0" xfId="0">
      <alignmen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11" fillId="2" borderId="10" xfId="0" applyFont="1" applyFill="1" applyBorder="1" applyAlignment="1">
      <alignment horizontal="left" vertical="center"/>
    </xf>
    <xf numFmtId="176" fontId="0" fillId="0" borderId="0" xfId="0" applyNumberFormat="1">
      <alignment vertical="center"/>
    </xf>
    <xf numFmtId="176" fontId="0" fillId="0" borderId="9" xfId="0" applyNumberFormat="1" applyBorder="1" applyAlignment="1">
      <alignment horizontal="right" vertical="center" wrapText="1"/>
    </xf>
    <xf numFmtId="177" fontId="0" fillId="0" borderId="0" xfId="0" applyNumberFormat="1">
      <alignment vertical="center"/>
    </xf>
    <xf numFmtId="176" fontId="12" fillId="0" borderId="0" xfId="0" applyNumberFormat="1" applyFont="1">
      <alignment vertical="center"/>
    </xf>
    <xf numFmtId="176" fontId="11" fillId="2" borderId="9" xfId="0" applyNumberFormat="1" applyFont="1" applyFill="1" applyBorder="1" applyAlignment="1">
      <alignment horizontal="left" vertical="center"/>
    </xf>
    <xf numFmtId="0" fontId="0" fillId="0" borderId="1" xfId="0" applyBorder="1">
      <alignment vertical="center"/>
    </xf>
    <xf numFmtId="0" fontId="0" fillId="0" borderId="2" xfId="0" applyBorder="1" applyAlignment="1">
      <alignment horizontal="center" vertical="center"/>
    </xf>
    <xf numFmtId="49" fontId="0" fillId="0" borderId="3" xfId="0" applyNumberFormat="1" applyBorder="1" applyAlignment="1">
      <alignment horizontal="center" vertical="center"/>
    </xf>
    <xf numFmtId="0" fontId="0" fillId="0" borderId="3" xfId="0" applyBorder="1">
      <alignment vertical="center"/>
    </xf>
    <xf numFmtId="177" fontId="0" fillId="0" borderId="9" xfId="0" applyNumberFormat="1" applyBorder="1" applyAlignment="1">
      <alignment horizontal="right" vertical="center" wrapText="1"/>
    </xf>
    <xf numFmtId="0" fontId="0" fillId="0" borderId="0" xfId="0" applyBorder="1">
      <alignment vertical="center"/>
    </xf>
    <xf numFmtId="0" fontId="13" fillId="0" borderId="0" xfId="0" applyFont="1">
      <alignment vertical="center"/>
    </xf>
    <xf numFmtId="0" fontId="11" fillId="2" borderId="13" xfId="0" applyFont="1" applyFill="1" applyBorder="1" applyAlignment="1">
      <alignment horizontal="left" vertical="center"/>
    </xf>
    <xf numFmtId="0" fontId="11" fillId="3" borderId="4" xfId="0" applyFont="1" applyFill="1" applyBorder="1" applyAlignment="1">
      <alignment horizontal="left" vertical="center"/>
    </xf>
    <xf numFmtId="0" fontId="11" fillId="4" borderId="4" xfId="0" applyFont="1" applyFill="1" applyBorder="1" applyAlignment="1">
      <alignment horizontal="left" vertical="center"/>
    </xf>
    <xf numFmtId="0" fontId="11" fillId="5" borderId="4" xfId="0" applyFont="1" applyFill="1" applyBorder="1" applyAlignment="1">
      <alignment horizontal="left" vertical="center"/>
    </xf>
    <xf numFmtId="49" fontId="0" fillId="0" borderId="0" xfId="0" applyNumberFormat="1" applyBorder="1" applyAlignment="1">
      <alignment horizontal="center" vertical="center"/>
    </xf>
    <xf numFmtId="176" fontId="0" fillId="0" borderId="0" xfId="0" applyNumberFormat="1" applyBorder="1" applyAlignment="1">
      <alignment horizontal="right" vertical="center" wrapText="1"/>
    </xf>
    <xf numFmtId="0" fontId="14" fillId="0" borderId="0" xfId="0" applyFont="1" applyFill="1" applyBorder="1">
      <alignment vertical="center"/>
    </xf>
    <xf numFmtId="0" fontId="10" fillId="0" borderId="0" xfId="1" applyFill="1" applyBorder="1">
      <alignment vertical="center"/>
    </xf>
    <xf numFmtId="176" fontId="0" fillId="0" borderId="5" xfId="0" applyNumberFormat="1" applyBorder="1" applyAlignment="1">
      <alignment horizontal="center" vertical="center"/>
    </xf>
    <xf numFmtId="176" fontId="0" fillId="0" borderId="2" xfId="0" applyNumberFormat="1" applyBorder="1" applyAlignment="1">
      <alignment horizontal="center" vertical="center"/>
    </xf>
    <xf numFmtId="178" fontId="0" fillId="0" borderId="3" xfId="0" applyNumberFormat="1" applyBorder="1">
      <alignment vertical="center"/>
    </xf>
    <xf numFmtId="178" fontId="0" fillId="0" borderId="6" xfId="0" applyNumberFormat="1" applyBorder="1">
      <alignment vertical="center"/>
    </xf>
    <xf numFmtId="176" fontId="0" fillId="0" borderId="0" xfId="0" applyNumberFormat="1" applyBorder="1" applyAlignment="1">
      <alignment horizontal="center" vertical="center"/>
    </xf>
    <xf numFmtId="0" fontId="11" fillId="6" borderId="4" xfId="0" applyFont="1" applyFill="1" applyBorder="1">
      <alignment vertical="center"/>
    </xf>
    <xf numFmtId="0" fontId="11" fillId="6" borderId="7" xfId="0" applyFont="1" applyFill="1" applyBorder="1">
      <alignment vertical="center"/>
    </xf>
    <xf numFmtId="0" fontId="11" fillId="6" borderId="7" xfId="0" applyFont="1" applyFill="1" applyBorder="1" applyAlignment="1">
      <alignment horizontal="left" vertical="center"/>
    </xf>
    <xf numFmtId="0" fontId="16" fillId="0" borderId="0" xfId="0" applyFont="1">
      <alignment vertical="center"/>
    </xf>
    <xf numFmtId="0" fontId="17" fillId="0" borderId="0" xfId="0" applyFont="1">
      <alignment vertical="center"/>
    </xf>
    <xf numFmtId="0" fontId="18" fillId="0" borderId="0" xfId="0" applyFont="1">
      <alignment vertical="center"/>
    </xf>
    <xf numFmtId="0" fontId="20" fillId="0" borderId="0" xfId="0" applyFont="1">
      <alignment vertical="center"/>
    </xf>
    <xf numFmtId="0" fontId="21" fillId="0" borderId="0" xfId="0" applyFont="1">
      <alignment vertical="center"/>
    </xf>
    <xf numFmtId="0" fontId="22" fillId="0" borderId="0" xfId="0" applyFont="1">
      <alignment vertical="center"/>
    </xf>
    <xf numFmtId="0" fontId="23" fillId="0" borderId="0" xfId="0" applyFont="1">
      <alignment vertical="center"/>
    </xf>
    <xf numFmtId="0" fontId="24" fillId="0" borderId="0" xfId="0" applyFont="1">
      <alignment vertical="center"/>
    </xf>
    <xf numFmtId="0" fontId="23" fillId="0" borderId="0" xfId="0" applyNumberFormat="1" applyFont="1" applyFill="1">
      <alignment vertical="center"/>
    </xf>
    <xf numFmtId="0" fontId="0" fillId="8" borderId="19" xfId="0" applyFill="1" applyBorder="1" applyAlignment="1">
      <alignment horizontal="center" vertical="center"/>
    </xf>
    <xf numFmtId="49" fontId="0" fillId="8" borderId="20" xfId="0" applyNumberFormat="1" applyFill="1" applyBorder="1" applyAlignment="1">
      <alignment horizontal="center" vertical="center"/>
    </xf>
    <xf numFmtId="49" fontId="0" fillId="7" borderId="20" xfId="0" applyNumberFormat="1" applyFill="1" applyBorder="1" applyAlignment="1">
      <alignment horizontal="center" vertical="center"/>
    </xf>
    <xf numFmtId="0" fontId="25" fillId="8" borderId="3" xfId="0" applyFont="1" applyFill="1" applyBorder="1" applyAlignment="1">
      <alignment horizontal="left" vertical="center"/>
    </xf>
    <xf numFmtId="176" fontId="11" fillId="2" borderId="8" xfId="0" applyNumberFormat="1" applyFont="1" applyFill="1" applyBorder="1" applyAlignment="1">
      <alignment horizontal="left" vertical="center"/>
    </xf>
    <xf numFmtId="176" fontId="11" fillId="2" borderId="21" xfId="0" applyNumberFormat="1" applyFont="1" applyFill="1" applyBorder="1" applyAlignment="1">
      <alignment horizontal="left" vertical="center"/>
    </xf>
    <xf numFmtId="49" fontId="0" fillId="0" borderId="20" xfId="0" applyNumberFormat="1" applyBorder="1" applyAlignment="1">
      <alignment horizontal="center" vertical="center"/>
    </xf>
    <xf numFmtId="0" fontId="26" fillId="0" borderId="0" xfId="0" applyFont="1" applyAlignment="1">
      <alignment horizontal="justify" vertical="center"/>
    </xf>
    <xf numFmtId="0" fontId="10" fillId="0" borderId="0" xfId="1">
      <alignment vertical="center"/>
    </xf>
    <xf numFmtId="0" fontId="0" fillId="0" borderId="9" xfId="0" applyBorder="1" applyAlignment="1">
      <alignment horizontal="right" vertical="center" wrapText="1"/>
    </xf>
    <xf numFmtId="0" fontId="11" fillId="2" borderId="27" xfId="0" applyFont="1" applyFill="1" applyBorder="1" applyAlignment="1">
      <alignment horizontal="left" vertical="center"/>
    </xf>
    <xf numFmtId="176" fontId="0" fillId="0" borderId="28" xfId="0" applyNumberFormat="1" applyBorder="1" applyAlignment="1">
      <alignment horizontal="right" vertical="center" wrapText="1"/>
    </xf>
    <xf numFmtId="0" fontId="0" fillId="0" borderId="0" xfId="0" applyAlignment="1">
      <alignment horizontal="center" vertical="center"/>
    </xf>
    <xf numFmtId="0" fontId="0" fillId="0" borderId="26" xfId="0" applyBorder="1">
      <alignment vertical="center"/>
    </xf>
    <xf numFmtId="0" fontId="0" fillId="10" borderId="26" xfId="0" applyFill="1" applyBorder="1">
      <alignment vertical="center"/>
    </xf>
    <xf numFmtId="0" fontId="0" fillId="0" borderId="26" xfId="0" applyBorder="1" applyAlignment="1">
      <alignment vertical="center" shrinkToFit="1"/>
    </xf>
    <xf numFmtId="0" fontId="0" fillId="0" borderId="0" xfId="0" applyAlignment="1">
      <alignment vertical="center" shrinkToFit="1"/>
    </xf>
    <xf numFmtId="0" fontId="27" fillId="0" borderId="0" xfId="0" applyFont="1">
      <alignment vertical="center"/>
    </xf>
    <xf numFmtId="0" fontId="0" fillId="0" borderId="26" xfId="0" applyBorder="1" applyAlignment="1">
      <alignment horizontal="center" vertical="center"/>
    </xf>
    <xf numFmtId="0" fontId="28" fillId="0" borderId="0" xfId="0" applyFont="1">
      <alignment vertical="center"/>
    </xf>
    <xf numFmtId="177" fontId="10" fillId="0" borderId="0" xfId="1" applyNumberFormat="1">
      <alignment vertical="center"/>
    </xf>
    <xf numFmtId="0" fontId="11" fillId="2" borderId="23" xfId="0" applyFont="1" applyFill="1" applyBorder="1" applyAlignment="1">
      <alignment horizontal="left" vertical="center"/>
    </xf>
    <xf numFmtId="3" fontId="0" fillId="0" borderId="30" xfId="0" applyNumberFormat="1" applyBorder="1" applyAlignment="1">
      <alignment horizontal="right" vertical="center" wrapText="1"/>
    </xf>
    <xf numFmtId="0" fontId="0" fillId="0" borderId="30" xfId="0" applyBorder="1" applyAlignment="1">
      <alignment horizontal="right" vertical="center" wrapText="1"/>
    </xf>
    <xf numFmtId="0" fontId="11" fillId="2" borderId="24" xfId="0" applyFont="1" applyFill="1" applyBorder="1" applyAlignment="1">
      <alignment horizontal="left" vertical="center"/>
    </xf>
    <xf numFmtId="3" fontId="0" fillId="0" borderId="25" xfId="0" applyNumberFormat="1" applyBorder="1" applyAlignment="1">
      <alignment horizontal="right" vertical="center" wrapText="1"/>
    </xf>
    <xf numFmtId="3" fontId="0" fillId="0" borderId="31" xfId="0" applyNumberFormat="1" applyBorder="1" applyAlignment="1">
      <alignment horizontal="right" vertical="center" wrapText="1"/>
    </xf>
    <xf numFmtId="0" fontId="20" fillId="0" borderId="32" xfId="0" applyFont="1" applyBorder="1">
      <alignment vertical="center"/>
    </xf>
    <xf numFmtId="0" fontId="0" fillId="0" borderId="33" xfId="0" applyBorder="1">
      <alignment vertical="center"/>
    </xf>
    <xf numFmtId="0" fontId="0" fillId="0" borderId="34" xfId="0" applyBorder="1">
      <alignment vertical="center"/>
    </xf>
    <xf numFmtId="0" fontId="31" fillId="0" borderId="35" xfId="0" applyFont="1" applyBorder="1">
      <alignment vertical="center"/>
    </xf>
    <xf numFmtId="0" fontId="0" fillId="0" borderId="36" xfId="0" applyBorder="1">
      <alignment vertical="center"/>
    </xf>
    <xf numFmtId="0" fontId="0" fillId="0" borderId="37" xfId="0" applyBorder="1">
      <alignment vertical="center"/>
    </xf>
    <xf numFmtId="0" fontId="0" fillId="0" borderId="38" xfId="0" applyBorder="1">
      <alignment vertical="center"/>
    </xf>
    <xf numFmtId="0" fontId="0" fillId="0" borderId="39" xfId="0" applyBorder="1">
      <alignment vertical="center"/>
    </xf>
    <xf numFmtId="0" fontId="23" fillId="0" borderId="32" xfId="0" applyFont="1" applyBorder="1">
      <alignment vertical="center"/>
    </xf>
    <xf numFmtId="0" fontId="0" fillId="0" borderId="35" xfId="0" applyBorder="1">
      <alignment vertical="center"/>
    </xf>
    <xf numFmtId="0" fontId="10" fillId="0" borderId="0" xfId="1" applyBorder="1">
      <alignment vertical="center"/>
    </xf>
    <xf numFmtId="179" fontId="0" fillId="0" borderId="9" xfId="0" applyNumberFormat="1" applyBorder="1" applyAlignment="1">
      <alignment horizontal="right" vertical="center" wrapText="1"/>
    </xf>
    <xf numFmtId="0" fontId="31" fillId="0" borderId="0" xfId="0" applyFont="1" applyBorder="1">
      <alignment vertical="center"/>
    </xf>
    <xf numFmtId="179" fontId="0" fillId="0" borderId="7" xfId="0" applyNumberFormat="1" applyBorder="1" applyAlignment="1">
      <alignment horizontal="right" vertical="center" wrapText="1"/>
    </xf>
    <xf numFmtId="176" fontId="11" fillId="2" borderId="18" xfId="0" applyNumberFormat="1" applyFont="1" applyFill="1" applyBorder="1" applyAlignment="1">
      <alignment horizontal="left" vertical="center"/>
    </xf>
    <xf numFmtId="0" fontId="0" fillId="7" borderId="0" xfId="0" applyFill="1" applyBorder="1">
      <alignment vertical="center"/>
    </xf>
    <xf numFmtId="0" fontId="11" fillId="2" borderId="21" xfId="0" applyFont="1" applyFill="1" applyBorder="1" applyAlignment="1">
      <alignment horizontal="left" vertical="center"/>
    </xf>
    <xf numFmtId="176" fontId="11" fillId="7" borderId="0" xfId="0" applyNumberFormat="1" applyFont="1" applyFill="1" applyBorder="1" applyAlignment="1">
      <alignment horizontal="left" vertical="center"/>
    </xf>
    <xf numFmtId="0" fontId="11" fillId="2" borderId="42" xfId="0" applyFont="1" applyFill="1" applyBorder="1" applyAlignment="1">
      <alignment horizontal="left" vertical="center"/>
    </xf>
    <xf numFmtId="176" fontId="11" fillId="2" borderId="4" xfId="0" applyNumberFormat="1" applyFont="1" applyFill="1" applyBorder="1" applyAlignment="1">
      <alignment horizontal="left" vertical="center"/>
    </xf>
    <xf numFmtId="0" fontId="0" fillId="0" borderId="6" xfId="0" applyBorder="1">
      <alignment vertical="center"/>
    </xf>
    <xf numFmtId="176" fontId="11" fillId="5" borderId="43" xfId="0" applyNumberFormat="1" applyFont="1" applyFill="1" applyBorder="1" applyAlignment="1">
      <alignment horizontal="left" vertical="center"/>
    </xf>
    <xf numFmtId="176" fontId="11" fillId="2" borderId="43" xfId="0" applyNumberFormat="1" applyFont="1" applyFill="1" applyBorder="1" applyAlignment="1">
      <alignment horizontal="left" vertical="center"/>
    </xf>
    <xf numFmtId="176" fontId="11" fillId="5" borderId="4" xfId="0" applyNumberFormat="1" applyFont="1" applyFill="1" applyBorder="1" applyAlignment="1">
      <alignment horizontal="left" vertical="center"/>
    </xf>
    <xf numFmtId="0" fontId="0" fillId="0" borderId="4" xfId="0" applyBorder="1">
      <alignment vertical="center"/>
    </xf>
    <xf numFmtId="0" fontId="0" fillId="0" borderId="2" xfId="0" applyBorder="1">
      <alignment vertical="center"/>
    </xf>
    <xf numFmtId="0" fontId="22" fillId="2" borderId="8" xfId="0" applyFont="1" applyFill="1" applyBorder="1" applyAlignment="1">
      <alignment horizontal="left" vertical="center"/>
    </xf>
    <xf numFmtId="176" fontId="14" fillId="0" borderId="0" xfId="0" applyNumberFormat="1" applyFont="1" applyFill="1" applyBorder="1">
      <alignment vertical="center"/>
    </xf>
    <xf numFmtId="176" fontId="34" fillId="0" borderId="0" xfId="0" applyNumberFormat="1" applyFont="1" applyFill="1" applyBorder="1">
      <alignment vertical="center"/>
    </xf>
    <xf numFmtId="0" fontId="35" fillId="0" borderId="0" xfId="0" applyFont="1" applyFill="1" applyBorder="1">
      <alignment vertical="center"/>
    </xf>
    <xf numFmtId="177" fontId="14" fillId="0" borderId="0" xfId="0" applyNumberFormat="1" applyFont="1" applyFill="1" applyBorder="1">
      <alignment vertical="center"/>
    </xf>
    <xf numFmtId="0" fontId="36" fillId="0" borderId="0" xfId="0" applyFont="1" applyFill="1" applyBorder="1">
      <alignment vertical="center"/>
    </xf>
    <xf numFmtId="177" fontId="37" fillId="0" borderId="0" xfId="1" applyNumberFormat="1" applyFont="1" applyFill="1" applyBorder="1">
      <alignment vertical="center"/>
    </xf>
    <xf numFmtId="0" fontId="14" fillId="0" borderId="1" xfId="0" applyFont="1" applyFill="1" applyBorder="1">
      <alignment vertical="center"/>
    </xf>
    <xf numFmtId="0" fontId="38" fillId="11" borderId="8" xfId="0" applyFont="1" applyFill="1" applyBorder="1" applyAlignment="1">
      <alignment horizontal="left" vertical="center"/>
    </xf>
    <xf numFmtId="0" fontId="14" fillId="0" borderId="2" xfId="0" applyFont="1" applyFill="1" applyBorder="1" applyAlignment="1">
      <alignment horizontal="center" vertical="center"/>
    </xf>
    <xf numFmtId="0" fontId="38" fillId="11" borderId="13" xfId="0" applyFont="1" applyFill="1" applyBorder="1" applyAlignment="1">
      <alignment horizontal="left" vertical="center"/>
    </xf>
    <xf numFmtId="176" fontId="38" fillId="11" borderId="8" xfId="0" applyNumberFormat="1" applyFont="1" applyFill="1" applyBorder="1" applyAlignment="1">
      <alignment horizontal="left" vertical="center"/>
    </xf>
    <xf numFmtId="49" fontId="14" fillId="0" borderId="20" xfId="0" applyNumberFormat="1" applyFont="1" applyFill="1" applyBorder="1" applyAlignment="1">
      <alignment horizontal="center" vertical="center"/>
    </xf>
    <xf numFmtId="0" fontId="38" fillId="11" borderId="9" xfId="0" applyFont="1" applyFill="1" applyBorder="1" applyAlignment="1">
      <alignment horizontal="left" vertical="center"/>
    </xf>
    <xf numFmtId="176" fontId="14" fillId="0" borderId="9" xfId="0" applyNumberFormat="1" applyFont="1" applyFill="1" applyBorder="1" applyAlignment="1">
      <alignment horizontal="right" vertical="center" wrapText="1"/>
    </xf>
    <xf numFmtId="49" fontId="14" fillId="0" borderId="0" xfId="0" applyNumberFormat="1" applyFont="1" applyFill="1" applyBorder="1" applyAlignment="1">
      <alignment horizontal="center" vertical="center"/>
    </xf>
    <xf numFmtId="176" fontId="14" fillId="0" borderId="0" xfId="0" applyNumberFormat="1" applyFont="1" applyFill="1" applyBorder="1" applyAlignment="1">
      <alignment horizontal="right" vertical="center" wrapText="1"/>
    </xf>
    <xf numFmtId="0" fontId="38" fillId="12" borderId="4" xfId="0" applyFont="1" applyFill="1" applyBorder="1" applyAlignment="1">
      <alignment horizontal="left" vertical="center"/>
    </xf>
    <xf numFmtId="0" fontId="14" fillId="0" borderId="3" xfId="0" applyFont="1" applyFill="1" applyBorder="1">
      <alignment vertical="center"/>
    </xf>
    <xf numFmtId="0" fontId="38" fillId="13" borderId="4" xfId="0" applyFont="1" applyFill="1" applyBorder="1" applyAlignment="1">
      <alignment horizontal="left" vertical="center"/>
    </xf>
    <xf numFmtId="0" fontId="38" fillId="11" borderId="10" xfId="0" applyFont="1" applyFill="1" applyBorder="1" applyAlignment="1">
      <alignment horizontal="left" vertical="center"/>
    </xf>
    <xf numFmtId="176" fontId="38" fillId="11" borderId="9" xfId="0" applyNumberFormat="1" applyFont="1" applyFill="1" applyBorder="1" applyAlignment="1">
      <alignment horizontal="left" vertical="center"/>
    </xf>
    <xf numFmtId="176" fontId="38" fillId="11" borderId="14" xfId="0" applyNumberFormat="1" applyFont="1" applyFill="1" applyBorder="1" applyAlignment="1">
      <alignment horizontal="left" vertical="center"/>
    </xf>
    <xf numFmtId="49" fontId="14" fillId="0" borderId="3" xfId="0" applyNumberFormat="1" applyFont="1" applyFill="1" applyBorder="1" applyAlignment="1">
      <alignment horizontal="center" vertical="center"/>
    </xf>
    <xf numFmtId="177" fontId="14" fillId="0" borderId="9" xfId="0" applyNumberFormat="1" applyFont="1" applyFill="1" applyBorder="1" applyAlignment="1">
      <alignment horizontal="right" vertical="center" wrapText="1"/>
    </xf>
    <xf numFmtId="177" fontId="14" fillId="0" borderId="15" xfId="0" applyNumberFormat="1" applyFont="1" applyFill="1" applyBorder="1" applyAlignment="1">
      <alignment horizontal="right" vertical="center" wrapText="1"/>
    </xf>
    <xf numFmtId="177" fontId="14" fillId="0" borderId="16" xfId="0" applyNumberFormat="1" applyFont="1" applyFill="1" applyBorder="1" applyAlignment="1">
      <alignment horizontal="right" vertical="center" wrapText="1"/>
    </xf>
    <xf numFmtId="176" fontId="14" fillId="0" borderId="0" xfId="0" applyNumberFormat="1" applyFont="1" applyFill="1" applyBorder="1" applyAlignment="1">
      <alignment horizontal="center" vertical="center"/>
    </xf>
    <xf numFmtId="0" fontId="39" fillId="0" borderId="0" xfId="0" applyFont="1" applyFill="1" applyBorder="1">
      <alignment vertical="center"/>
    </xf>
    <xf numFmtId="0" fontId="37" fillId="0" borderId="0" xfId="1" applyFont="1" applyFill="1" applyBorder="1">
      <alignment vertical="center"/>
    </xf>
    <xf numFmtId="0" fontId="40" fillId="0" borderId="0" xfId="0" applyFont="1" applyFill="1" applyBorder="1">
      <alignment vertical="center"/>
    </xf>
    <xf numFmtId="0" fontId="38" fillId="14" borderId="4" xfId="0" applyFont="1" applyFill="1" applyBorder="1" applyAlignment="1">
      <alignment horizontal="left" vertical="center"/>
    </xf>
    <xf numFmtId="180" fontId="14" fillId="0" borderId="9" xfId="0" applyNumberFormat="1" applyFont="1" applyFill="1" applyBorder="1" applyAlignment="1">
      <alignment horizontal="right" vertical="center" wrapText="1"/>
    </xf>
    <xf numFmtId="0" fontId="14" fillId="15" borderId="0" xfId="0" applyFont="1" applyFill="1" applyBorder="1">
      <alignment vertical="center"/>
    </xf>
    <xf numFmtId="0" fontId="1" fillId="16" borderId="0" xfId="0" applyFont="1" applyFill="1" applyBorder="1">
      <alignment vertical="center"/>
    </xf>
    <xf numFmtId="0" fontId="11" fillId="2" borderId="8" xfId="0" applyFont="1" applyFill="1" applyBorder="1" applyAlignment="1">
      <alignment horizontal="left" vertical="center"/>
    </xf>
    <xf numFmtId="0" fontId="11" fillId="2" borderId="11" xfId="0" applyFont="1" applyFill="1" applyBorder="1" applyAlignment="1">
      <alignment horizontal="left" vertical="center"/>
    </xf>
    <xf numFmtId="176" fontId="11" fillId="2" borderId="13" xfId="0" applyNumberFormat="1" applyFont="1" applyFill="1" applyBorder="1" applyAlignment="1">
      <alignment horizontal="left" vertical="center"/>
    </xf>
    <xf numFmtId="179" fontId="0" fillId="0" borderId="0" xfId="0" applyNumberFormat="1">
      <alignment vertical="center"/>
    </xf>
    <xf numFmtId="179" fontId="11" fillId="2" borderId="13" xfId="0" applyNumberFormat="1" applyFont="1" applyFill="1" applyBorder="1" applyAlignment="1">
      <alignment horizontal="left" vertical="center"/>
    </xf>
    <xf numFmtId="179" fontId="0" fillId="0" borderId="15" xfId="0" applyNumberFormat="1" applyBorder="1" applyAlignment="1">
      <alignment horizontal="right" vertical="center" wrapText="1"/>
    </xf>
    <xf numFmtId="179" fontId="0" fillId="0" borderId="16" xfId="0" applyNumberFormat="1" applyBorder="1" applyAlignment="1">
      <alignment horizontal="right" vertical="center" wrapText="1"/>
    </xf>
    <xf numFmtId="179" fontId="14" fillId="0" borderId="9" xfId="0" applyNumberFormat="1" applyFont="1" applyFill="1" applyBorder="1" applyAlignment="1">
      <alignment horizontal="right" vertical="center" wrapText="1"/>
    </xf>
    <xf numFmtId="179" fontId="14" fillId="0" borderId="15" xfId="0" applyNumberFormat="1" applyFont="1" applyFill="1" applyBorder="1" applyAlignment="1">
      <alignment horizontal="right" vertical="center" wrapText="1"/>
    </xf>
    <xf numFmtId="179" fontId="14" fillId="0" borderId="16" xfId="0" applyNumberFormat="1" applyFont="1" applyFill="1" applyBorder="1" applyAlignment="1">
      <alignment horizontal="right" vertical="center" wrapText="1"/>
    </xf>
    <xf numFmtId="49" fontId="0" fillId="0" borderId="0" xfId="0" applyNumberFormat="1">
      <alignment vertical="center"/>
    </xf>
    <xf numFmtId="176" fontId="0" fillId="0" borderId="11" xfId="0" applyNumberFormat="1" applyBorder="1" applyAlignment="1">
      <alignment horizontal="right" vertical="center" wrapText="1"/>
    </xf>
    <xf numFmtId="179" fontId="0" fillId="0" borderId="0" xfId="0" applyNumberFormat="1" applyBorder="1" applyAlignment="1">
      <alignment horizontal="right" vertical="center" wrapText="1"/>
    </xf>
    <xf numFmtId="176" fontId="0" fillId="0" borderId="15" xfId="0" applyNumberFormat="1" applyBorder="1" applyAlignment="1">
      <alignment horizontal="right" vertical="center" wrapText="1"/>
    </xf>
    <xf numFmtId="176" fontId="0" fillId="0" borderId="16" xfId="0" applyNumberFormat="1" applyBorder="1" applyAlignment="1">
      <alignment horizontal="right" vertical="center" wrapText="1"/>
    </xf>
    <xf numFmtId="176" fontId="0" fillId="0" borderId="44" xfId="0" applyNumberFormat="1" applyBorder="1" applyAlignment="1">
      <alignment horizontal="right" vertical="center" wrapText="1"/>
    </xf>
    <xf numFmtId="179" fontId="0" fillId="7" borderId="52" xfId="0" applyNumberFormat="1" applyFill="1" applyBorder="1" applyAlignment="1">
      <alignment horizontal="right" vertical="center" wrapText="1"/>
    </xf>
    <xf numFmtId="179" fontId="0" fillId="7" borderId="53" xfId="0" applyNumberFormat="1" applyFill="1" applyBorder="1" applyAlignment="1">
      <alignment horizontal="right" vertical="center" wrapText="1"/>
    </xf>
    <xf numFmtId="179" fontId="0" fillId="7" borderId="54" xfId="0" applyNumberFormat="1" applyFill="1" applyBorder="1" applyAlignment="1">
      <alignment horizontal="right" vertical="center" wrapText="1"/>
    </xf>
    <xf numFmtId="179" fontId="0" fillId="7" borderId="55" xfId="0" applyNumberFormat="1" applyFill="1" applyBorder="1" applyAlignment="1">
      <alignment horizontal="right" vertical="center" wrapText="1"/>
    </xf>
    <xf numFmtId="179" fontId="0" fillId="7" borderId="56" xfId="0" applyNumberFormat="1" applyFill="1" applyBorder="1" applyAlignment="1">
      <alignment horizontal="right" vertical="center" wrapText="1"/>
    </xf>
    <xf numFmtId="179" fontId="0" fillId="7" borderId="57" xfId="0" applyNumberFormat="1" applyFill="1" applyBorder="1" applyAlignment="1">
      <alignment horizontal="right" vertical="center" wrapText="1"/>
    </xf>
    <xf numFmtId="179" fontId="0" fillId="7" borderId="9" xfId="0" applyNumberFormat="1" applyFill="1" applyBorder="1" applyAlignment="1">
      <alignment horizontal="right" vertical="center" wrapText="1"/>
    </xf>
    <xf numFmtId="179" fontId="0" fillId="7" borderId="41" xfId="0" applyNumberFormat="1" applyFill="1" applyBorder="1" applyAlignment="1">
      <alignment horizontal="right" vertical="center" wrapText="1"/>
    </xf>
    <xf numFmtId="179" fontId="0" fillId="7" borderId="12" xfId="0" applyNumberFormat="1" applyFill="1" applyBorder="1" applyAlignment="1">
      <alignment horizontal="right" vertical="center" wrapText="1"/>
    </xf>
    <xf numFmtId="179" fontId="0" fillId="7" borderId="58" xfId="0" applyNumberFormat="1" applyFill="1" applyBorder="1" applyAlignment="1">
      <alignment horizontal="right" vertical="center" wrapText="1"/>
    </xf>
    <xf numFmtId="179" fontId="0" fillId="7" borderId="59" xfId="0" applyNumberFormat="1" applyFill="1" applyBorder="1" applyAlignment="1">
      <alignment horizontal="right" vertical="center" wrapText="1"/>
    </xf>
    <xf numFmtId="179" fontId="0" fillId="7" borderId="60" xfId="0" applyNumberFormat="1" applyFill="1" applyBorder="1" applyAlignment="1">
      <alignment horizontal="right" vertical="center" wrapText="1"/>
    </xf>
    <xf numFmtId="179" fontId="0" fillId="7" borderId="61" xfId="0" applyNumberFormat="1" applyFill="1" applyBorder="1" applyAlignment="1">
      <alignment horizontal="right" vertical="center" wrapText="1"/>
    </xf>
    <xf numFmtId="179" fontId="0" fillId="7" borderId="62" xfId="0" applyNumberFormat="1" applyFill="1" applyBorder="1" applyAlignment="1">
      <alignment horizontal="right" vertical="center" wrapText="1"/>
    </xf>
    <xf numFmtId="179" fontId="0" fillId="7" borderId="63" xfId="0" applyNumberFormat="1" applyFill="1" applyBorder="1" applyAlignment="1">
      <alignment horizontal="right" vertical="center" wrapText="1"/>
    </xf>
    <xf numFmtId="0" fontId="11" fillId="2" borderId="25" xfId="0" applyFont="1" applyFill="1" applyBorder="1" applyAlignment="1">
      <alignment horizontal="left" vertical="center"/>
    </xf>
    <xf numFmtId="0" fontId="0" fillId="0" borderId="29" xfId="0" applyBorder="1" applyAlignment="1">
      <alignment horizontal="right" vertical="center" wrapText="1"/>
    </xf>
    <xf numFmtId="0" fontId="0" fillId="0" borderId="49" xfId="0" applyBorder="1">
      <alignment vertical="center"/>
    </xf>
    <xf numFmtId="176" fontId="17" fillId="0" borderId="45" xfId="0" applyNumberFormat="1" applyFont="1" applyBorder="1">
      <alignment vertical="center"/>
    </xf>
    <xf numFmtId="176" fontId="0" fillId="9" borderId="46" xfId="0" applyNumberFormat="1" applyFill="1" applyBorder="1" applyAlignment="1">
      <alignment horizontal="right" vertical="center" wrapText="1"/>
    </xf>
    <xf numFmtId="176" fontId="0" fillId="9" borderId="47" xfId="0" applyNumberFormat="1" applyFill="1" applyBorder="1" applyAlignment="1">
      <alignment horizontal="right" vertical="center" wrapText="1"/>
    </xf>
    <xf numFmtId="176" fontId="0" fillId="9" borderId="48" xfId="0" applyNumberFormat="1" applyFill="1" applyBorder="1" applyAlignment="1">
      <alignment horizontal="right" vertical="center" wrapText="1"/>
    </xf>
    <xf numFmtId="176" fontId="0" fillId="9" borderId="49" xfId="0" applyNumberFormat="1" applyFill="1" applyBorder="1" applyAlignment="1">
      <alignment horizontal="right" vertical="center" wrapText="1"/>
    </xf>
    <xf numFmtId="176" fontId="0" fillId="9" borderId="50" xfId="0" applyNumberFormat="1" applyFill="1" applyBorder="1" applyAlignment="1">
      <alignment horizontal="right" vertical="center" wrapText="1"/>
    </xf>
    <xf numFmtId="176" fontId="0" fillId="9" borderId="51" xfId="0" applyNumberFormat="1" applyFill="1" applyBorder="1" applyAlignment="1">
      <alignment horizontal="right" vertical="center" wrapText="1"/>
    </xf>
    <xf numFmtId="0" fontId="0" fillId="10" borderId="4" xfId="0" applyFill="1" applyBorder="1">
      <alignment vertical="center"/>
    </xf>
    <xf numFmtId="0" fontId="0" fillId="0" borderId="0" xfId="0" applyFont="1">
      <alignment vertical="center"/>
    </xf>
    <xf numFmtId="0" fontId="25" fillId="8" borderId="19" xfId="0" applyFont="1" applyFill="1" applyBorder="1" applyAlignment="1">
      <alignment horizontal="left" vertical="center"/>
    </xf>
    <xf numFmtId="177" fontId="0" fillId="0" borderId="40" xfId="0" applyNumberFormat="1" applyBorder="1" applyAlignment="1">
      <alignment horizontal="right" vertical="center" wrapText="1"/>
    </xf>
    <xf numFmtId="176" fontId="0" fillId="0" borderId="40" xfId="0" applyNumberFormat="1" applyBorder="1" applyAlignment="1">
      <alignment horizontal="right" vertical="center" wrapText="1"/>
    </xf>
    <xf numFmtId="176" fontId="0" fillId="10" borderId="40" xfId="0" applyNumberFormat="1" applyFill="1" applyBorder="1" applyAlignment="1">
      <alignment horizontal="right" vertical="center" wrapText="1"/>
    </xf>
    <xf numFmtId="177" fontId="0" fillId="10" borderId="40" xfId="0" applyNumberFormat="1" applyFill="1" applyBorder="1" applyAlignment="1">
      <alignment horizontal="right" vertical="center" wrapText="1"/>
    </xf>
    <xf numFmtId="0" fontId="38" fillId="0" borderId="0" xfId="0" applyFont="1" applyFill="1" applyBorder="1" applyAlignment="1">
      <alignment horizontal="left" vertical="center"/>
    </xf>
    <xf numFmtId="176" fontId="38" fillId="0" borderId="0" xfId="0" applyNumberFormat="1" applyFont="1" applyFill="1" applyBorder="1" applyAlignment="1">
      <alignment horizontal="left" vertical="center"/>
    </xf>
    <xf numFmtId="176" fontId="0" fillId="0" borderId="0" xfId="0" applyNumberFormat="1" applyFill="1" applyBorder="1">
      <alignment vertical="center"/>
    </xf>
    <xf numFmtId="0" fontId="0" fillId="0" borderId="0" xfId="0" applyFill="1" applyBorder="1">
      <alignment vertical="center"/>
    </xf>
    <xf numFmtId="0" fontId="11" fillId="0" borderId="0" xfId="0" applyFont="1" applyFill="1" applyBorder="1" applyAlignment="1">
      <alignment horizontal="left" vertical="center"/>
    </xf>
    <xf numFmtId="176" fontId="11" fillId="0" borderId="0" xfId="0" applyNumberFormat="1" applyFont="1" applyFill="1" applyBorder="1" applyAlignment="1">
      <alignment horizontal="left" vertical="center"/>
    </xf>
    <xf numFmtId="176" fontId="0" fillId="0" borderId="0" xfId="0" applyNumberFormat="1" applyFill="1" applyBorder="1" applyAlignment="1">
      <alignment horizontal="center" vertical="center"/>
    </xf>
    <xf numFmtId="178" fontId="14" fillId="0" borderId="0" xfId="0" applyNumberFormat="1" applyFont="1" applyFill="1" applyBorder="1">
      <alignment vertical="center"/>
    </xf>
    <xf numFmtId="0" fontId="38" fillId="0" borderId="0" xfId="0" applyFont="1" applyFill="1" applyBorder="1">
      <alignment vertical="center"/>
    </xf>
    <xf numFmtId="49" fontId="14" fillId="0" borderId="68" xfId="0" applyNumberFormat="1" applyFont="1" applyFill="1" applyBorder="1" applyAlignment="1">
      <alignment horizontal="center" vertical="center"/>
    </xf>
    <xf numFmtId="0" fontId="38" fillId="11" borderId="69" xfId="0" applyFont="1" applyFill="1" applyBorder="1" applyAlignment="1">
      <alignment horizontal="left" vertical="center"/>
    </xf>
    <xf numFmtId="179" fontId="14" fillId="0" borderId="69" xfId="0" applyNumberFormat="1" applyFont="1" applyFill="1" applyBorder="1" applyAlignment="1">
      <alignment horizontal="right" vertical="center" wrapText="1"/>
    </xf>
    <xf numFmtId="179" fontId="14" fillId="0" borderId="70" xfId="0" applyNumberFormat="1" applyFont="1" applyFill="1" applyBorder="1" applyAlignment="1">
      <alignment horizontal="right" vertical="center" wrapText="1"/>
    </xf>
    <xf numFmtId="49" fontId="11" fillId="0" borderId="0" xfId="0" applyNumberFormat="1" applyFont="1" applyFill="1">
      <alignment vertical="center"/>
    </xf>
    <xf numFmtId="0" fontId="0" fillId="0" borderId="0" xfId="0" applyFill="1">
      <alignment vertical="center"/>
    </xf>
    <xf numFmtId="0" fontId="0" fillId="0" borderId="0" xfId="0" applyFont="1" applyFill="1" applyBorder="1" applyAlignment="1">
      <alignment horizontal="left" vertical="center"/>
    </xf>
    <xf numFmtId="176" fontId="0" fillId="0" borderId="0" xfId="0" applyNumberFormat="1" applyFill="1">
      <alignment vertical="center"/>
    </xf>
    <xf numFmtId="0" fontId="33" fillId="0" borderId="0" xfId="0" applyFont="1" applyFill="1">
      <alignment vertical="center"/>
    </xf>
    <xf numFmtId="0" fontId="13" fillId="0" borderId="0" xfId="0" applyFont="1" applyFill="1">
      <alignment vertical="center"/>
    </xf>
    <xf numFmtId="0" fontId="32" fillId="0" borderId="35" xfId="0" applyFont="1" applyBorder="1">
      <alignment vertical="center"/>
    </xf>
    <xf numFmtId="0" fontId="20" fillId="0" borderId="0" xfId="0" applyFont="1" applyBorder="1">
      <alignment vertical="center"/>
    </xf>
    <xf numFmtId="0" fontId="32" fillId="0" borderId="0" xfId="0" applyFont="1" applyBorder="1">
      <alignment vertical="center"/>
    </xf>
    <xf numFmtId="0" fontId="11" fillId="0" borderId="0" xfId="0" applyFont="1" applyFill="1" applyBorder="1">
      <alignment vertical="center"/>
    </xf>
    <xf numFmtId="178" fontId="0" fillId="0" borderId="0" xfId="0" applyNumberFormat="1" applyFill="1" applyBorder="1">
      <alignment vertical="center"/>
    </xf>
    <xf numFmtId="0" fontId="11" fillId="2" borderId="69" xfId="0" applyFont="1" applyFill="1" applyBorder="1" applyAlignment="1">
      <alignment horizontal="left" vertical="center"/>
    </xf>
    <xf numFmtId="179" fontId="0" fillId="0" borderId="72" xfId="0" applyNumberFormat="1" applyBorder="1" applyAlignment="1">
      <alignment horizontal="right" vertical="center" wrapText="1"/>
    </xf>
    <xf numFmtId="179" fontId="0" fillId="0" borderId="71" xfId="0" applyNumberFormat="1" applyBorder="1" applyAlignment="1">
      <alignment horizontal="right" vertical="center" wrapText="1"/>
    </xf>
    <xf numFmtId="0" fontId="0" fillId="8" borderId="1" xfId="0" applyFill="1" applyBorder="1" applyAlignment="1">
      <alignment horizontal="center" vertical="center"/>
    </xf>
    <xf numFmtId="0" fontId="25" fillId="8" borderId="1" xfId="0" applyFont="1" applyFill="1" applyBorder="1" applyAlignment="1">
      <alignment horizontal="left" vertical="center"/>
    </xf>
    <xf numFmtId="182" fontId="14" fillId="17" borderId="0" xfId="0" applyNumberFormat="1" applyFont="1" applyFill="1" applyBorder="1">
      <alignment vertical="center"/>
    </xf>
    <xf numFmtId="181" fontId="14" fillId="18" borderId="0" xfId="0" applyNumberFormat="1" applyFont="1" applyFill="1" applyBorder="1">
      <alignment vertical="center"/>
    </xf>
    <xf numFmtId="0" fontId="11" fillId="2" borderId="8" xfId="0" applyFont="1" applyFill="1" applyBorder="1" applyAlignment="1">
      <alignment horizontal="left" vertical="center"/>
    </xf>
    <xf numFmtId="0" fontId="11" fillId="2" borderId="64" xfId="0" applyFont="1" applyFill="1" applyBorder="1" applyAlignment="1">
      <alignment horizontal="left" vertical="center"/>
    </xf>
    <xf numFmtId="0" fontId="11" fillId="2" borderId="22" xfId="0" applyFont="1" applyFill="1" applyBorder="1" applyAlignment="1">
      <alignment horizontal="left" vertical="center"/>
    </xf>
    <xf numFmtId="0" fontId="11" fillId="2" borderId="17" xfId="0" applyFont="1" applyFill="1" applyBorder="1" applyAlignment="1">
      <alignment horizontal="left" vertical="center"/>
    </xf>
    <xf numFmtId="0" fontId="11" fillId="2" borderId="65" xfId="0" applyFont="1" applyFill="1" applyBorder="1" applyAlignment="1">
      <alignment horizontal="left" vertical="center"/>
    </xf>
    <xf numFmtId="0" fontId="11" fillId="2" borderId="12" xfId="0" applyFont="1" applyFill="1" applyBorder="1" applyAlignment="1">
      <alignment horizontal="left" vertical="center"/>
    </xf>
    <xf numFmtId="176" fontId="11" fillId="2" borderId="17" xfId="0" applyNumberFormat="1" applyFont="1" applyFill="1" applyBorder="1" applyAlignment="1">
      <alignment horizontal="left" vertical="center"/>
    </xf>
    <xf numFmtId="176" fontId="11" fillId="2" borderId="12" xfId="0" applyNumberFormat="1" applyFont="1" applyFill="1" applyBorder="1" applyAlignment="1">
      <alignment horizontal="left" vertical="center"/>
    </xf>
    <xf numFmtId="176" fontId="11" fillId="2" borderId="11" xfId="0" applyNumberFormat="1" applyFont="1" applyFill="1" applyBorder="1" applyAlignment="1">
      <alignment horizontal="left" vertical="center"/>
    </xf>
    <xf numFmtId="0" fontId="11" fillId="2" borderId="11" xfId="0" applyFont="1" applyFill="1" applyBorder="1" applyAlignment="1">
      <alignment horizontal="left" vertical="center"/>
    </xf>
    <xf numFmtId="176" fontId="38" fillId="11" borderId="11" xfId="0" applyNumberFormat="1" applyFont="1" applyFill="1" applyBorder="1" applyAlignment="1">
      <alignment horizontal="left" vertical="center"/>
    </xf>
    <xf numFmtId="176" fontId="38" fillId="11" borderId="17" xfId="0" applyNumberFormat="1" applyFont="1" applyFill="1" applyBorder="1" applyAlignment="1">
      <alignment horizontal="left" vertical="center"/>
    </xf>
    <xf numFmtId="176" fontId="38" fillId="11" borderId="18" xfId="0" applyNumberFormat="1" applyFont="1" applyFill="1" applyBorder="1" applyAlignment="1">
      <alignment horizontal="left" vertical="center"/>
    </xf>
    <xf numFmtId="176" fontId="38" fillId="11" borderId="12" xfId="0" applyNumberFormat="1" applyFont="1" applyFill="1" applyBorder="1" applyAlignment="1">
      <alignment horizontal="left" vertical="center"/>
    </xf>
    <xf numFmtId="176" fontId="11" fillId="2" borderId="18" xfId="0" applyNumberFormat="1" applyFont="1" applyFill="1" applyBorder="1" applyAlignment="1">
      <alignment horizontal="left" vertical="center"/>
    </xf>
    <xf numFmtId="176" fontId="11" fillId="0" borderId="66" xfId="0" applyNumberFormat="1" applyFont="1" applyFill="1" applyBorder="1" applyAlignment="1">
      <alignment horizontal="left" vertical="center"/>
    </xf>
    <xf numFmtId="176" fontId="11" fillId="0" borderId="18" xfId="0" applyNumberFormat="1" applyFont="1" applyFill="1" applyBorder="1" applyAlignment="1">
      <alignment horizontal="left" vertical="center"/>
    </xf>
    <xf numFmtId="176" fontId="11" fillId="0" borderId="67" xfId="0" applyNumberFormat="1" applyFont="1" applyFill="1" applyBorder="1" applyAlignment="1">
      <alignment horizontal="left" vertical="center"/>
    </xf>
    <xf numFmtId="176" fontId="11" fillId="0" borderId="17" xfId="0" applyNumberFormat="1" applyFont="1" applyFill="1" applyBorder="1" applyAlignment="1">
      <alignment horizontal="left" vertical="center"/>
    </xf>
    <xf numFmtId="176" fontId="11" fillId="0" borderId="12" xfId="0" applyNumberFormat="1" applyFont="1" applyFill="1" applyBorder="1" applyAlignment="1">
      <alignment horizontal="left" vertical="center"/>
    </xf>
  </cellXfs>
  <cellStyles count="6">
    <cellStyle name="ハイパーリンク" xfId="1" builtinId="8"/>
    <cellStyle name="ハイパーリンク 2" xfId="2"/>
    <cellStyle name="標準" xfId="0" builtinId="0"/>
    <cellStyle name="標準 2" xfId="3"/>
    <cellStyle name="標準 2 2" xfId="4"/>
    <cellStyle name="標準 2 2 2" xfId="5"/>
  </cellStyles>
  <dxfs count="4">
    <dxf>
      <font>
        <color rgb="FF9C6500"/>
      </font>
      <fill>
        <patternFill>
          <bgColor rgb="FFFFEB9C"/>
        </patternFill>
      </fill>
    </dxf>
    <dxf>
      <fill>
        <patternFill>
          <bgColor rgb="FFB7DEE8"/>
        </patternFill>
      </fill>
    </dxf>
    <dxf>
      <font>
        <color auto="1"/>
      </font>
      <fill>
        <patternFill patternType="lightUp">
          <bgColor rgb="FFFFC7CE"/>
        </patternFill>
      </fill>
    </dxf>
    <dxf>
      <font>
        <color auto="1"/>
      </font>
      <fill>
        <patternFill patternType="solid">
          <fgColor theme="1" tint="0.499984740745262"/>
          <bgColor theme="0" tint="-0.14996795556505021"/>
        </patternFill>
      </fill>
    </dxf>
  </dxfs>
  <tableStyles count="0" defaultTableStyle="TableStyleMedium2" defaultPivotStyle="PivotStyleLight16"/>
  <colors>
    <mruColors>
      <color rgb="FFFFC7CE"/>
      <color rgb="FFE6B8B7"/>
      <color rgb="FFF2DCDB"/>
      <color rgb="FFFFE5E8"/>
      <color rgb="FFBCB800"/>
      <color rgb="FFD282F2"/>
      <color rgb="FFEA32DD"/>
      <color rgb="FFFE3CB9"/>
      <color rgb="FF7557F3"/>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4.xml"/><Relationship Id="rId13" Type="http://schemas.openxmlformats.org/officeDocument/2006/relationships/chartsheet" Target="chartsheets/sheet8.xml"/><Relationship Id="rId18" Type="http://schemas.openxmlformats.org/officeDocument/2006/relationships/worksheet" Target="worksheets/sheet9.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chartsheet" Target="chartsheets/sheet4.xml"/><Relationship Id="rId12" Type="http://schemas.openxmlformats.org/officeDocument/2006/relationships/chartsheet" Target="chartsheets/sheet7.xml"/><Relationship Id="rId17" Type="http://schemas.openxmlformats.org/officeDocument/2006/relationships/worksheet" Target="worksheets/sheet8.xml"/><Relationship Id="rId2" Type="http://schemas.openxmlformats.org/officeDocument/2006/relationships/worksheet" Target="worksheets/sheet2.xml"/><Relationship Id="rId16" Type="http://schemas.openxmlformats.org/officeDocument/2006/relationships/worksheet" Target="worksheets/sheet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chartsheet" Target="chartsheets/sheet3.xml"/><Relationship Id="rId11" Type="http://schemas.openxmlformats.org/officeDocument/2006/relationships/chartsheet" Target="chartsheets/sheet6.xml"/><Relationship Id="rId5" Type="http://schemas.openxmlformats.org/officeDocument/2006/relationships/chartsheet" Target="chartsheets/sheet2.xml"/><Relationship Id="rId15" Type="http://schemas.openxmlformats.org/officeDocument/2006/relationships/worksheet" Target="worksheets/sheet6.xml"/><Relationship Id="rId10" Type="http://schemas.openxmlformats.org/officeDocument/2006/relationships/worksheet" Target="worksheets/sheet5.xml"/><Relationship Id="rId19" Type="http://schemas.openxmlformats.org/officeDocument/2006/relationships/theme" Target="theme/theme1.xml"/><Relationship Id="rId4" Type="http://schemas.openxmlformats.org/officeDocument/2006/relationships/chartsheet" Target="chartsheets/sheet1.xml"/><Relationship Id="rId9" Type="http://schemas.openxmlformats.org/officeDocument/2006/relationships/chartsheet" Target="chartsheets/sheet5.xml"/><Relationship Id="rId14" Type="http://schemas.openxmlformats.org/officeDocument/2006/relationships/chartsheet" Target="chartsheets/sheet9.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600"/>
              <a:t>マルチ取引の件数上位</a:t>
            </a:r>
            <a:r>
              <a:rPr lang="en-US" altLang="ja-JP" sz="1600"/>
              <a:t>20</a:t>
            </a:r>
            <a:r>
              <a:rPr lang="ja-JP" altLang="en-US" sz="1600"/>
              <a:t>商品サービス（中分類）別の消費生活相談の</a:t>
            </a:r>
            <a:r>
              <a:rPr lang="en-US" altLang="ja-JP" sz="1600"/>
              <a:t>30</a:t>
            </a:r>
            <a:r>
              <a:rPr lang="ja-JP" altLang="en-US" sz="1600"/>
              <a:t>歳未満比率</a:t>
            </a:r>
          </a:p>
        </c:rich>
      </c:tx>
      <c:layout>
        <c:manualLayout>
          <c:xMode val="edge"/>
          <c:yMode val="edge"/>
          <c:x val="0.10887309474958032"/>
          <c:y val="1.2546584546361934E-2"/>
        </c:manualLayout>
      </c:layout>
      <c:overlay val="0"/>
    </c:title>
    <c:autoTitleDeleted val="0"/>
    <c:plotArea>
      <c:layout/>
      <c:barChart>
        <c:barDir val="col"/>
        <c:grouping val="clustered"/>
        <c:varyColors val="0"/>
        <c:ser>
          <c:idx val="0"/>
          <c:order val="0"/>
          <c:tx>
            <c:strRef>
              <c:f>データ加工!$M$4</c:f>
              <c:strCache>
                <c:ptCount val="1"/>
                <c:pt idx="0">
                  <c:v>30歳未満比率</c:v>
                </c:pt>
              </c:strCache>
            </c:strRef>
          </c:tx>
          <c:spPr>
            <a:solidFill>
              <a:schemeClr val="tx2">
                <a:lumMod val="60000"/>
                <a:lumOff val="40000"/>
              </a:schemeClr>
            </a:solidFill>
            <a:ln>
              <a:solidFill>
                <a:schemeClr val="tx1"/>
              </a:solidFill>
            </a:ln>
          </c:spPr>
          <c:invertIfNegative val="0"/>
          <c:cat>
            <c:strRef>
              <c:f>データ加工!$B$5:$B$25</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データ加工!$M$5:$M$25</c:f>
              <c:numCache>
                <c:formatCode>0.00_ ;[Red]\-0.00\ </c:formatCode>
                <c:ptCount val="21"/>
                <c:pt idx="0">
                  <c:v>26.964285714285712</c:v>
                </c:pt>
                <c:pt idx="1">
                  <c:v>37.684729064039409</c:v>
                </c:pt>
                <c:pt idx="2">
                  <c:v>10.454545454545453</c:v>
                </c:pt>
                <c:pt idx="3">
                  <c:v>41.836734693877553</c:v>
                </c:pt>
                <c:pt idx="4">
                  <c:v>64.86486486486487</c:v>
                </c:pt>
                <c:pt idx="5">
                  <c:v>10.084033613445378</c:v>
                </c:pt>
                <c:pt idx="6">
                  <c:v>18.691588785046729</c:v>
                </c:pt>
                <c:pt idx="7">
                  <c:v>51.515151515151516</c:v>
                </c:pt>
                <c:pt idx="8">
                  <c:v>30</c:v>
                </c:pt>
                <c:pt idx="9">
                  <c:v>85.714285714285708</c:v>
                </c:pt>
                <c:pt idx="10">
                  <c:v>16</c:v>
                </c:pt>
                <c:pt idx="11">
                  <c:v>63.829787234042556</c:v>
                </c:pt>
                <c:pt idx="12">
                  <c:v>40</c:v>
                </c:pt>
                <c:pt idx="13">
                  <c:v>47.619047619047613</c:v>
                </c:pt>
                <c:pt idx="14">
                  <c:v>25</c:v>
                </c:pt>
                <c:pt idx="15">
                  <c:v>51.851851851851848</c:v>
                </c:pt>
                <c:pt idx="16">
                  <c:v>34.615384615384613</c:v>
                </c:pt>
                <c:pt idx="17">
                  <c:v>7.6923076923076925</c:v>
                </c:pt>
                <c:pt idx="18">
                  <c:v>56.521739130434781</c:v>
                </c:pt>
                <c:pt idx="19">
                  <c:v>43.478260869565219</c:v>
                </c:pt>
                <c:pt idx="20">
                  <c:v>33.930093776641087</c:v>
                </c:pt>
              </c:numCache>
            </c:numRef>
          </c:val>
        </c:ser>
        <c:dLbls>
          <c:dLblPos val="outEnd"/>
          <c:showLegendKey val="0"/>
          <c:showVal val="1"/>
          <c:showCatName val="0"/>
          <c:showSerName val="0"/>
          <c:showPercent val="0"/>
          <c:showBubbleSize val="0"/>
        </c:dLbls>
        <c:gapWidth val="150"/>
        <c:axId val="110783104"/>
        <c:axId val="110784896"/>
      </c:barChart>
      <c:catAx>
        <c:axId val="110783104"/>
        <c:scaling>
          <c:orientation val="minMax"/>
        </c:scaling>
        <c:delete val="0"/>
        <c:axPos val="b"/>
        <c:majorTickMark val="out"/>
        <c:minorTickMark val="none"/>
        <c:tickLblPos val="nextTo"/>
        <c:crossAx val="110784896"/>
        <c:crosses val="autoZero"/>
        <c:auto val="1"/>
        <c:lblAlgn val="ctr"/>
        <c:lblOffset val="100"/>
        <c:noMultiLvlLbl val="0"/>
      </c:catAx>
      <c:valAx>
        <c:axId val="110784896"/>
        <c:scaling>
          <c:orientation val="minMax"/>
          <c:max val="100"/>
        </c:scaling>
        <c:delete val="0"/>
        <c:axPos val="l"/>
        <c:majorGridlines/>
        <c:title>
          <c:tx>
            <c:rich>
              <a:bodyPr rot="0" vert="wordArtVertRtl"/>
              <a:lstStyle/>
              <a:p>
                <a:pPr>
                  <a:defRPr/>
                </a:pPr>
                <a:r>
                  <a:rPr lang="ja-JP" altLang="en-US"/>
                  <a:t>生活相談</a:t>
                </a:r>
                <a:r>
                  <a:rPr lang="en-US" altLang="ja-JP"/>
                  <a:t>30</a:t>
                </a:r>
                <a:r>
                  <a:rPr lang="ja-JP" altLang="en-US"/>
                  <a:t>歳未満比率　％</a:t>
                </a:r>
              </a:p>
            </c:rich>
          </c:tx>
          <c:layout/>
          <c:overlay val="0"/>
        </c:title>
        <c:numFmt formatCode="0.00_ ;[Red]\-0.00\ " sourceLinked="1"/>
        <c:majorTickMark val="out"/>
        <c:minorTickMark val="none"/>
        <c:tickLblPos val="nextTo"/>
        <c:crossAx val="110783104"/>
        <c:crosses val="autoZero"/>
        <c:crossBetween val="between"/>
      </c:valAx>
    </c:plotArea>
    <c:legend>
      <c:legendPos val="r"/>
      <c:layout/>
      <c:overlay val="0"/>
    </c:legend>
    <c:plotVisOnly val="1"/>
    <c:dispBlanksAs val="gap"/>
    <c:showDLblsOverMax val="0"/>
  </c:chart>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600" b="1" i="0" baseline="0">
                <a:effectLst/>
              </a:rPr>
              <a:t>マルチ取引の件数上位</a:t>
            </a:r>
            <a:r>
              <a:rPr lang="en-US" altLang="ja-JP" sz="1600" b="1" i="0" baseline="0">
                <a:effectLst/>
              </a:rPr>
              <a:t>20</a:t>
            </a:r>
            <a:r>
              <a:rPr lang="ja-JP" altLang="ja-JP" sz="1600" b="1" i="0" baseline="0">
                <a:effectLst/>
              </a:rPr>
              <a:t>商品サービス（中分類）別の消費生活相談</a:t>
            </a:r>
            <a:r>
              <a:rPr lang="ja-JP" altLang="en-US" sz="1600" b="1" i="0" baseline="0">
                <a:effectLst/>
              </a:rPr>
              <a:t>件数</a:t>
            </a:r>
            <a:endParaRPr lang="ja-JP" altLang="ja-JP" sz="1600">
              <a:effectLst/>
            </a:endParaRPr>
          </a:p>
        </c:rich>
      </c:tx>
      <c:layout/>
      <c:overlay val="1"/>
    </c:title>
    <c:autoTitleDeleted val="0"/>
    <c:plotArea>
      <c:layout/>
      <c:barChart>
        <c:barDir val="col"/>
        <c:grouping val="clustered"/>
        <c:varyColors val="0"/>
        <c:ser>
          <c:idx val="0"/>
          <c:order val="0"/>
          <c:tx>
            <c:strRef>
              <c:f>データ加工!$K$4</c:f>
              <c:strCache>
                <c:ptCount val="1"/>
                <c:pt idx="0">
                  <c:v>合計</c:v>
                </c:pt>
              </c:strCache>
            </c:strRef>
          </c:tx>
          <c:spPr>
            <a:pattFill prst="ltUpDiag">
              <a:fgClr>
                <a:schemeClr val="tx2">
                  <a:lumMod val="75000"/>
                </a:schemeClr>
              </a:fgClr>
              <a:bgClr>
                <a:schemeClr val="bg1"/>
              </a:bgClr>
            </a:pattFill>
            <a:ln>
              <a:solidFill>
                <a:schemeClr val="tx1"/>
              </a:solidFill>
            </a:ln>
          </c:spPr>
          <c:invertIfNegative val="0"/>
          <c:cat>
            <c:strRef>
              <c:f>データ加工!$B$5:$B$24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データ加工!$K$5:$K$24</c:f>
              <c:numCache>
                <c:formatCode>0_ ;[Red]\-0\ </c:formatCode>
                <c:ptCount val="20"/>
                <c:pt idx="0">
                  <c:v>560</c:v>
                </c:pt>
                <c:pt idx="1">
                  <c:v>406</c:v>
                </c:pt>
                <c:pt idx="2">
                  <c:v>220</c:v>
                </c:pt>
                <c:pt idx="3">
                  <c:v>196</c:v>
                </c:pt>
                <c:pt idx="4">
                  <c:v>148</c:v>
                </c:pt>
                <c:pt idx="5">
                  <c:v>119</c:v>
                </c:pt>
                <c:pt idx="6">
                  <c:v>107</c:v>
                </c:pt>
                <c:pt idx="7">
                  <c:v>99</c:v>
                </c:pt>
                <c:pt idx="8">
                  <c:v>90</c:v>
                </c:pt>
                <c:pt idx="9">
                  <c:v>56</c:v>
                </c:pt>
                <c:pt idx="10">
                  <c:v>50</c:v>
                </c:pt>
                <c:pt idx="11">
                  <c:v>47</c:v>
                </c:pt>
                <c:pt idx="12">
                  <c:v>45</c:v>
                </c:pt>
                <c:pt idx="13">
                  <c:v>42</c:v>
                </c:pt>
                <c:pt idx="14">
                  <c:v>36</c:v>
                </c:pt>
                <c:pt idx="15">
                  <c:v>27</c:v>
                </c:pt>
                <c:pt idx="16">
                  <c:v>26</c:v>
                </c:pt>
                <c:pt idx="17">
                  <c:v>26</c:v>
                </c:pt>
                <c:pt idx="18">
                  <c:v>23</c:v>
                </c:pt>
                <c:pt idx="19">
                  <c:v>23</c:v>
                </c:pt>
              </c:numCache>
            </c:numRef>
          </c:val>
        </c:ser>
        <c:ser>
          <c:idx val="1"/>
          <c:order val="1"/>
          <c:tx>
            <c:strRef>
              <c:f>データ加工!$L$4</c:f>
              <c:strCache>
                <c:ptCount val="1"/>
                <c:pt idx="0">
                  <c:v>30歳未満</c:v>
                </c:pt>
              </c:strCache>
            </c:strRef>
          </c:tx>
          <c:spPr>
            <a:ln>
              <a:solidFill>
                <a:schemeClr val="tx1"/>
              </a:solidFill>
            </a:ln>
          </c:spPr>
          <c:invertIfNegative val="0"/>
          <c:cat>
            <c:strRef>
              <c:f>データ加工!$B$5:$B$24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データ加工!$L$5:$L$24</c:f>
              <c:numCache>
                <c:formatCode>0_ ;[Red]\-0\ </c:formatCode>
                <c:ptCount val="20"/>
                <c:pt idx="0">
                  <c:v>151</c:v>
                </c:pt>
                <c:pt idx="1">
                  <c:v>153</c:v>
                </c:pt>
                <c:pt idx="2">
                  <c:v>23</c:v>
                </c:pt>
                <c:pt idx="3">
                  <c:v>82</c:v>
                </c:pt>
                <c:pt idx="4">
                  <c:v>96</c:v>
                </c:pt>
                <c:pt idx="5">
                  <c:v>12</c:v>
                </c:pt>
                <c:pt idx="6">
                  <c:v>20</c:v>
                </c:pt>
                <c:pt idx="7">
                  <c:v>51</c:v>
                </c:pt>
                <c:pt idx="8">
                  <c:v>27</c:v>
                </c:pt>
                <c:pt idx="9">
                  <c:v>48</c:v>
                </c:pt>
                <c:pt idx="10">
                  <c:v>8</c:v>
                </c:pt>
                <c:pt idx="11">
                  <c:v>30</c:v>
                </c:pt>
                <c:pt idx="12">
                  <c:v>18</c:v>
                </c:pt>
                <c:pt idx="13">
                  <c:v>20</c:v>
                </c:pt>
                <c:pt idx="14">
                  <c:v>9</c:v>
                </c:pt>
                <c:pt idx="15">
                  <c:v>14</c:v>
                </c:pt>
                <c:pt idx="16">
                  <c:v>9</c:v>
                </c:pt>
                <c:pt idx="17">
                  <c:v>2</c:v>
                </c:pt>
                <c:pt idx="18">
                  <c:v>13</c:v>
                </c:pt>
                <c:pt idx="19">
                  <c:v>10</c:v>
                </c:pt>
              </c:numCache>
            </c:numRef>
          </c:val>
        </c:ser>
        <c:dLbls>
          <c:dLblPos val="outEnd"/>
          <c:showLegendKey val="0"/>
          <c:showVal val="1"/>
          <c:showCatName val="0"/>
          <c:showSerName val="0"/>
          <c:showPercent val="0"/>
          <c:showBubbleSize val="0"/>
        </c:dLbls>
        <c:gapWidth val="150"/>
        <c:axId val="110850432"/>
        <c:axId val="110851968"/>
      </c:barChart>
      <c:catAx>
        <c:axId val="110850432"/>
        <c:scaling>
          <c:orientation val="minMax"/>
        </c:scaling>
        <c:delete val="0"/>
        <c:axPos val="b"/>
        <c:majorTickMark val="out"/>
        <c:minorTickMark val="none"/>
        <c:tickLblPos val="nextTo"/>
        <c:crossAx val="110851968"/>
        <c:crosses val="autoZero"/>
        <c:auto val="1"/>
        <c:lblAlgn val="ctr"/>
        <c:lblOffset val="100"/>
        <c:noMultiLvlLbl val="0"/>
      </c:catAx>
      <c:valAx>
        <c:axId val="110851968"/>
        <c:scaling>
          <c:orientation val="minMax"/>
        </c:scaling>
        <c:delete val="0"/>
        <c:axPos val="l"/>
        <c:majorGridlines/>
        <c:title>
          <c:tx>
            <c:rich>
              <a:bodyPr rot="0" vert="wordArtVertRtl"/>
              <a:lstStyle/>
              <a:p>
                <a:pPr>
                  <a:defRPr/>
                </a:pPr>
                <a:r>
                  <a:rPr lang="ja-JP" altLang="en-US"/>
                  <a:t>消費生活相談件数</a:t>
                </a:r>
              </a:p>
            </c:rich>
          </c:tx>
          <c:layout/>
          <c:overlay val="0"/>
        </c:title>
        <c:numFmt formatCode="0_ ;[Red]\-0\ " sourceLinked="1"/>
        <c:majorTickMark val="out"/>
        <c:minorTickMark val="none"/>
        <c:tickLblPos val="nextTo"/>
        <c:crossAx val="110850432"/>
        <c:crosses val="autoZero"/>
        <c:crossBetween val="between"/>
      </c:valAx>
    </c:plotArea>
    <c:legend>
      <c:legendPos val="r"/>
      <c:layout/>
      <c:overlay val="0"/>
    </c:legend>
    <c:plotVisOnly val="1"/>
    <c:dispBlanksAs val="gap"/>
    <c:showDLblsOverMax val="0"/>
  </c:chart>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sz="1600"/>
              <a:t>マルチ取引の件数上位</a:t>
            </a:r>
            <a:r>
              <a:rPr lang="en-US" altLang="ja-JP" sz="1600"/>
              <a:t>20</a:t>
            </a:r>
            <a:r>
              <a:rPr lang="ja-JP" altLang="en-US" sz="1600"/>
              <a:t>商品サービス（中分類）別の</a:t>
            </a:r>
            <a:r>
              <a:rPr lang="en-US" altLang="ja-JP" sz="1600"/>
              <a:t>30</a:t>
            </a:r>
            <a:r>
              <a:rPr lang="ja-JP" altLang="en-US" sz="1600"/>
              <a:t>歳未満相談件数を</a:t>
            </a:r>
            <a:r>
              <a:rPr lang="en-US" altLang="ja-JP" sz="1600"/>
              <a:t/>
            </a:r>
            <a:br>
              <a:rPr lang="en-US" altLang="ja-JP" sz="1600"/>
            </a:br>
            <a:r>
              <a:rPr lang="ja-JP" altLang="en-US" sz="1600"/>
              <a:t>バブルサイズとする３－</a:t>
            </a:r>
            <a:r>
              <a:rPr lang="en-US" altLang="ja-JP" sz="1600"/>
              <a:t>D</a:t>
            </a:r>
            <a:r>
              <a:rPr lang="ja-JP" altLang="en-US" sz="1600"/>
              <a:t>効果バブルグラフ</a:t>
            </a:r>
          </a:p>
        </c:rich>
      </c:tx>
      <c:layout/>
      <c:overlay val="1"/>
    </c:title>
    <c:autoTitleDeleted val="0"/>
    <c:plotArea>
      <c:layout/>
      <c:bubbleChart>
        <c:varyColors val="0"/>
        <c:ser>
          <c:idx val="0"/>
          <c:order val="0"/>
          <c:tx>
            <c:strRef>
              <c:f>データ加工!$B$5</c:f>
              <c:strCache>
                <c:ptCount val="1"/>
                <c:pt idx="0">
                  <c:v>健康食品</c:v>
                </c:pt>
              </c:strCache>
            </c:strRef>
          </c:tx>
          <c:spPr>
            <a:solidFill>
              <a:schemeClr val="tx2">
                <a:lumMod val="75000"/>
                <a:alpha val="76000"/>
              </a:schemeClr>
            </a:solidFill>
          </c:spPr>
          <c:invertIfNegative val="0"/>
          <c:dLbls>
            <c:showLegendKey val="0"/>
            <c:showVal val="0"/>
            <c:showCatName val="0"/>
            <c:showSerName val="1"/>
            <c:showPercent val="0"/>
            <c:showBubbleSize val="1"/>
            <c:showLeaderLines val="0"/>
          </c:dLbls>
          <c:xVal>
            <c:numRef>
              <c:f>データ加工!$K$5</c:f>
              <c:numCache>
                <c:formatCode>0_ ;[Red]\-0\ </c:formatCode>
                <c:ptCount val="1"/>
                <c:pt idx="0">
                  <c:v>560</c:v>
                </c:pt>
              </c:numCache>
            </c:numRef>
          </c:xVal>
          <c:yVal>
            <c:numRef>
              <c:f>データ加工!$M$5</c:f>
              <c:numCache>
                <c:formatCode>0.00_ ;[Red]\-0.00\ </c:formatCode>
                <c:ptCount val="1"/>
                <c:pt idx="0">
                  <c:v>26.964285714285712</c:v>
                </c:pt>
              </c:numCache>
            </c:numRef>
          </c:yVal>
          <c:bubbleSize>
            <c:numRef>
              <c:f>データ加工!$L$5</c:f>
              <c:numCache>
                <c:formatCode>0_ ;[Red]\-0\ </c:formatCode>
                <c:ptCount val="1"/>
                <c:pt idx="0">
                  <c:v>151</c:v>
                </c:pt>
              </c:numCache>
            </c:numRef>
          </c:bubbleSize>
          <c:bubble3D val="1"/>
        </c:ser>
        <c:ser>
          <c:idx val="1"/>
          <c:order val="1"/>
          <c:tx>
            <c:strRef>
              <c:f>データ加工!$B$6</c:f>
              <c:strCache>
                <c:ptCount val="1"/>
                <c:pt idx="0">
                  <c:v>化粧品</c:v>
                </c:pt>
              </c:strCache>
            </c:strRef>
          </c:tx>
          <c:spPr>
            <a:solidFill>
              <a:schemeClr val="accent2">
                <a:lumMod val="60000"/>
                <a:lumOff val="40000"/>
                <a:alpha val="75000"/>
              </a:schemeClr>
            </a:solidFill>
            <a:ln w="25400">
              <a:noFill/>
            </a:ln>
          </c:spPr>
          <c:invertIfNegative val="0"/>
          <c:dLbls>
            <c:dLbl>
              <c:idx val="0"/>
              <c:layout/>
              <c:showLegendKey val="0"/>
              <c:showVal val="0"/>
              <c:showCatName val="0"/>
              <c:showSerName val="1"/>
              <c:showPercent val="0"/>
              <c:showBubbleSize val="1"/>
            </c:dLbl>
            <c:showLegendKey val="0"/>
            <c:showVal val="1"/>
            <c:showCatName val="0"/>
            <c:showSerName val="1"/>
            <c:showPercent val="0"/>
            <c:showBubbleSize val="0"/>
            <c:showLeaderLines val="0"/>
          </c:dLbls>
          <c:xVal>
            <c:numRef>
              <c:f>データ加工!$K$6</c:f>
              <c:numCache>
                <c:formatCode>0_ ;[Red]\-0\ </c:formatCode>
                <c:ptCount val="1"/>
                <c:pt idx="0">
                  <c:v>406</c:v>
                </c:pt>
              </c:numCache>
            </c:numRef>
          </c:xVal>
          <c:yVal>
            <c:numRef>
              <c:f>データ加工!$M$6</c:f>
              <c:numCache>
                <c:formatCode>0.00_ ;[Red]\-0.00\ </c:formatCode>
                <c:ptCount val="1"/>
                <c:pt idx="0">
                  <c:v>37.684729064039409</c:v>
                </c:pt>
              </c:numCache>
            </c:numRef>
          </c:yVal>
          <c:bubbleSize>
            <c:numRef>
              <c:f>データ加工!$L$6</c:f>
              <c:numCache>
                <c:formatCode>0_ ;[Red]\-0\ </c:formatCode>
                <c:ptCount val="1"/>
                <c:pt idx="0">
                  <c:v>153</c:v>
                </c:pt>
              </c:numCache>
            </c:numRef>
          </c:bubbleSize>
          <c:bubble3D val="1"/>
        </c:ser>
        <c:ser>
          <c:idx val="2"/>
          <c:order val="2"/>
          <c:tx>
            <c:strRef>
              <c:f>データ加工!$B$7</c:f>
              <c:strCache>
                <c:ptCount val="1"/>
                <c:pt idx="0">
                  <c:v>ファンド型投資商品</c:v>
                </c:pt>
              </c:strCache>
            </c:strRef>
          </c:tx>
          <c:spPr>
            <a:solidFill>
              <a:schemeClr val="accent3">
                <a:lumMod val="60000"/>
                <a:lumOff val="40000"/>
                <a:alpha val="75000"/>
              </a:schemeClr>
            </a:solidFill>
            <a:ln w="25400">
              <a:noFill/>
            </a:ln>
          </c:spPr>
          <c:invertIfNegative val="0"/>
          <c:dLbls>
            <c:showLegendKey val="0"/>
            <c:showVal val="0"/>
            <c:showCatName val="0"/>
            <c:showSerName val="1"/>
            <c:showPercent val="0"/>
            <c:showBubbleSize val="1"/>
            <c:showLeaderLines val="0"/>
          </c:dLbls>
          <c:xVal>
            <c:numRef>
              <c:f>データ加工!$K$7</c:f>
              <c:numCache>
                <c:formatCode>0_ ;[Red]\-0\ </c:formatCode>
                <c:ptCount val="1"/>
                <c:pt idx="0">
                  <c:v>220</c:v>
                </c:pt>
              </c:numCache>
            </c:numRef>
          </c:xVal>
          <c:yVal>
            <c:numRef>
              <c:f>データ加工!$M$7</c:f>
              <c:numCache>
                <c:formatCode>0.00_ ;[Red]\-0.00\ </c:formatCode>
                <c:ptCount val="1"/>
                <c:pt idx="0">
                  <c:v>10.454545454545453</c:v>
                </c:pt>
              </c:numCache>
            </c:numRef>
          </c:yVal>
          <c:bubbleSize>
            <c:numRef>
              <c:f>データ加工!$L$7</c:f>
              <c:numCache>
                <c:formatCode>0_ ;[Red]\-0\ </c:formatCode>
                <c:ptCount val="1"/>
                <c:pt idx="0">
                  <c:v>23</c:v>
                </c:pt>
              </c:numCache>
            </c:numRef>
          </c:bubbleSize>
          <c:bubble3D val="1"/>
        </c:ser>
        <c:ser>
          <c:idx val="3"/>
          <c:order val="3"/>
          <c:tx>
            <c:strRef>
              <c:f>データ加工!$B$8</c:f>
              <c:strCache>
                <c:ptCount val="1"/>
                <c:pt idx="0">
                  <c:v>商品一般</c:v>
                </c:pt>
              </c:strCache>
            </c:strRef>
          </c:tx>
          <c:spPr>
            <a:solidFill>
              <a:schemeClr val="accent5">
                <a:lumMod val="60000"/>
                <a:lumOff val="40000"/>
                <a:alpha val="74000"/>
              </a:schemeClr>
            </a:solidFill>
            <a:ln w="25400">
              <a:noFill/>
            </a:ln>
          </c:spPr>
          <c:invertIfNegative val="0"/>
          <c:dLbls>
            <c:showLegendKey val="0"/>
            <c:showVal val="0"/>
            <c:showCatName val="0"/>
            <c:showSerName val="1"/>
            <c:showPercent val="0"/>
            <c:showBubbleSize val="1"/>
            <c:showLeaderLines val="0"/>
          </c:dLbls>
          <c:xVal>
            <c:numRef>
              <c:f>データ加工!$K$8</c:f>
              <c:numCache>
                <c:formatCode>0_ ;[Red]\-0\ </c:formatCode>
                <c:ptCount val="1"/>
                <c:pt idx="0">
                  <c:v>196</c:v>
                </c:pt>
              </c:numCache>
            </c:numRef>
          </c:xVal>
          <c:yVal>
            <c:numRef>
              <c:f>データ加工!$M$8</c:f>
              <c:numCache>
                <c:formatCode>0.00_ ;[Red]\-0.00\ </c:formatCode>
                <c:ptCount val="1"/>
                <c:pt idx="0">
                  <c:v>41.836734693877553</c:v>
                </c:pt>
              </c:numCache>
            </c:numRef>
          </c:yVal>
          <c:bubbleSize>
            <c:numRef>
              <c:f>データ加工!$L$8</c:f>
              <c:numCache>
                <c:formatCode>0_ ;[Red]\-0\ </c:formatCode>
                <c:ptCount val="1"/>
                <c:pt idx="0">
                  <c:v>82</c:v>
                </c:pt>
              </c:numCache>
            </c:numRef>
          </c:bubbleSize>
          <c:bubble3D val="1"/>
        </c:ser>
        <c:ser>
          <c:idx val="4"/>
          <c:order val="4"/>
          <c:tx>
            <c:strRef>
              <c:f>データ加工!$B$9</c:f>
              <c:strCache>
                <c:ptCount val="1"/>
                <c:pt idx="0">
                  <c:v>内職・副業</c:v>
                </c:pt>
              </c:strCache>
            </c:strRef>
          </c:tx>
          <c:spPr>
            <a:solidFill>
              <a:schemeClr val="bg1">
                <a:lumMod val="75000"/>
                <a:alpha val="72000"/>
              </a:schemeClr>
            </a:solidFill>
            <a:ln w="25400">
              <a:noFill/>
            </a:ln>
          </c:spPr>
          <c:invertIfNegative val="0"/>
          <c:dLbls>
            <c:showLegendKey val="0"/>
            <c:showVal val="0"/>
            <c:showCatName val="0"/>
            <c:showSerName val="1"/>
            <c:showPercent val="0"/>
            <c:showBubbleSize val="1"/>
            <c:showLeaderLines val="0"/>
          </c:dLbls>
          <c:xVal>
            <c:numRef>
              <c:f>データ加工!$K$9</c:f>
              <c:numCache>
                <c:formatCode>0_ ;[Red]\-0\ </c:formatCode>
                <c:ptCount val="1"/>
                <c:pt idx="0">
                  <c:v>148</c:v>
                </c:pt>
              </c:numCache>
            </c:numRef>
          </c:xVal>
          <c:yVal>
            <c:numRef>
              <c:f>データ加工!$M$9</c:f>
              <c:numCache>
                <c:formatCode>0.00_ ;[Red]\-0.00\ </c:formatCode>
                <c:ptCount val="1"/>
                <c:pt idx="0">
                  <c:v>64.86486486486487</c:v>
                </c:pt>
              </c:numCache>
            </c:numRef>
          </c:yVal>
          <c:bubbleSize>
            <c:numRef>
              <c:f>データ加工!$L$9</c:f>
              <c:numCache>
                <c:formatCode>0_ ;[Red]\-0\ </c:formatCode>
                <c:ptCount val="1"/>
                <c:pt idx="0">
                  <c:v>96</c:v>
                </c:pt>
              </c:numCache>
            </c:numRef>
          </c:bubbleSize>
          <c:bubble3D val="1"/>
        </c:ser>
        <c:ser>
          <c:idx val="5"/>
          <c:order val="5"/>
          <c:tx>
            <c:strRef>
              <c:f>データ加工!$B$10</c:f>
              <c:strCache>
                <c:ptCount val="1"/>
                <c:pt idx="0">
                  <c:v>飲料</c:v>
                </c:pt>
              </c:strCache>
            </c:strRef>
          </c:tx>
          <c:spPr>
            <a:solidFill>
              <a:srgbClr val="FFC000">
                <a:alpha val="72000"/>
              </a:srgbClr>
            </a:solidFill>
            <a:ln w="25400">
              <a:noFill/>
            </a:ln>
          </c:spPr>
          <c:invertIfNegative val="0"/>
          <c:dLbls>
            <c:showLegendKey val="0"/>
            <c:showVal val="0"/>
            <c:showCatName val="0"/>
            <c:showSerName val="1"/>
            <c:showPercent val="0"/>
            <c:showBubbleSize val="1"/>
            <c:showLeaderLines val="0"/>
          </c:dLbls>
          <c:xVal>
            <c:numRef>
              <c:f>データ加工!$K$10</c:f>
              <c:numCache>
                <c:formatCode>0_ ;[Red]\-0\ </c:formatCode>
                <c:ptCount val="1"/>
                <c:pt idx="0">
                  <c:v>119</c:v>
                </c:pt>
              </c:numCache>
            </c:numRef>
          </c:xVal>
          <c:yVal>
            <c:numRef>
              <c:f>データ加工!$M$10</c:f>
              <c:numCache>
                <c:formatCode>0.00_ ;[Red]\-0.00\ </c:formatCode>
                <c:ptCount val="1"/>
                <c:pt idx="0">
                  <c:v>10.084033613445378</c:v>
                </c:pt>
              </c:numCache>
            </c:numRef>
          </c:yVal>
          <c:bubbleSize>
            <c:numRef>
              <c:f>データ加工!$L$10</c:f>
              <c:numCache>
                <c:formatCode>0_ ;[Red]\-0\ </c:formatCode>
                <c:ptCount val="1"/>
                <c:pt idx="0">
                  <c:v>12</c:v>
                </c:pt>
              </c:numCache>
            </c:numRef>
          </c:bubbleSize>
          <c:bubble3D val="1"/>
        </c:ser>
        <c:ser>
          <c:idx val="6"/>
          <c:order val="6"/>
          <c:tx>
            <c:strRef>
              <c:f>データ加工!$B$11</c:f>
              <c:strCache>
                <c:ptCount val="1"/>
                <c:pt idx="0">
                  <c:v>食器・台所用品</c:v>
                </c:pt>
              </c:strCache>
            </c:strRef>
          </c:tx>
          <c:spPr>
            <a:solidFill>
              <a:srgbClr val="00B0F0">
                <a:alpha val="76000"/>
              </a:srgbClr>
            </a:solidFill>
            <a:ln w="25400">
              <a:noFill/>
            </a:ln>
          </c:spPr>
          <c:invertIfNegative val="0"/>
          <c:dLbls>
            <c:showLegendKey val="0"/>
            <c:showVal val="0"/>
            <c:showCatName val="0"/>
            <c:showSerName val="1"/>
            <c:showPercent val="0"/>
            <c:showBubbleSize val="1"/>
            <c:showLeaderLines val="0"/>
          </c:dLbls>
          <c:xVal>
            <c:numRef>
              <c:f>データ加工!$K$11</c:f>
              <c:numCache>
                <c:formatCode>0_ ;[Red]\-0\ </c:formatCode>
                <c:ptCount val="1"/>
                <c:pt idx="0">
                  <c:v>107</c:v>
                </c:pt>
              </c:numCache>
            </c:numRef>
          </c:xVal>
          <c:yVal>
            <c:numRef>
              <c:f>データ加工!$M$11</c:f>
              <c:numCache>
                <c:formatCode>0.00_ ;[Red]\-0.00\ </c:formatCode>
                <c:ptCount val="1"/>
                <c:pt idx="0">
                  <c:v>18.691588785046729</c:v>
                </c:pt>
              </c:numCache>
            </c:numRef>
          </c:yVal>
          <c:bubbleSize>
            <c:numRef>
              <c:f>データ加工!$L$11</c:f>
              <c:numCache>
                <c:formatCode>0_ ;[Red]\-0\ </c:formatCode>
                <c:ptCount val="1"/>
                <c:pt idx="0">
                  <c:v>20</c:v>
                </c:pt>
              </c:numCache>
            </c:numRef>
          </c:bubbleSize>
          <c:bubble3D val="1"/>
        </c:ser>
        <c:ser>
          <c:idx val="7"/>
          <c:order val="7"/>
          <c:tx>
            <c:strRef>
              <c:f>データ加工!$B$12</c:f>
              <c:strCache>
                <c:ptCount val="1"/>
                <c:pt idx="0">
                  <c:v>放送・コンテンツ等</c:v>
                </c:pt>
              </c:strCache>
            </c:strRef>
          </c:tx>
          <c:spPr>
            <a:solidFill>
              <a:schemeClr val="accent2">
                <a:lumMod val="40000"/>
                <a:lumOff val="60000"/>
                <a:alpha val="83000"/>
              </a:schemeClr>
            </a:solidFill>
            <a:ln w="25400">
              <a:noFill/>
            </a:ln>
          </c:spPr>
          <c:invertIfNegative val="0"/>
          <c:dLbls>
            <c:showLegendKey val="0"/>
            <c:showVal val="0"/>
            <c:showCatName val="0"/>
            <c:showSerName val="1"/>
            <c:showPercent val="0"/>
            <c:showBubbleSize val="1"/>
            <c:showLeaderLines val="0"/>
          </c:dLbls>
          <c:xVal>
            <c:numRef>
              <c:f>データ加工!$K$12</c:f>
              <c:numCache>
                <c:formatCode>0_ ;[Red]\-0\ </c:formatCode>
                <c:ptCount val="1"/>
                <c:pt idx="0">
                  <c:v>99</c:v>
                </c:pt>
              </c:numCache>
            </c:numRef>
          </c:xVal>
          <c:yVal>
            <c:numRef>
              <c:f>データ加工!$M$12</c:f>
              <c:numCache>
                <c:formatCode>0.00_ ;[Red]\-0.00\ </c:formatCode>
                <c:ptCount val="1"/>
                <c:pt idx="0">
                  <c:v>51.515151515151516</c:v>
                </c:pt>
              </c:numCache>
            </c:numRef>
          </c:yVal>
          <c:bubbleSize>
            <c:numRef>
              <c:f>データ加工!$L$12</c:f>
              <c:numCache>
                <c:formatCode>0_ ;[Red]\-0\ </c:formatCode>
                <c:ptCount val="1"/>
                <c:pt idx="0">
                  <c:v>51</c:v>
                </c:pt>
              </c:numCache>
            </c:numRef>
          </c:bubbleSize>
          <c:bubble3D val="1"/>
        </c:ser>
        <c:ser>
          <c:idx val="8"/>
          <c:order val="8"/>
          <c:tx>
            <c:strRef>
              <c:f>データ加工!$B$13</c:f>
              <c:strCache>
                <c:ptCount val="1"/>
                <c:pt idx="0">
                  <c:v>役務一般</c:v>
                </c:pt>
              </c:strCache>
            </c:strRef>
          </c:tx>
          <c:spPr>
            <a:solidFill>
              <a:schemeClr val="tx2">
                <a:lumMod val="40000"/>
                <a:lumOff val="60000"/>
                <a:alpha val="69000"/>
              </a:schemeClr>
            </a:solidFill>
            <a:ln w="25400">
              <a:noFill/>
            </a:ln>
          </c:spPr>
          <c:invertIfNegative val="0"/>
          <c:dLbls>
            <c:showLegendKey val="0"/>
            <c:showVal val="0"/>
            <c:showCatName val="0"/>
            <c:showSerName val="1"/>
            <c:showPercent val="0"/>
            <c:showBubbleSize val="1"/>
            <c:showLeaderLines val="0"/>
          </c:dLbls>
          <c:xVal>
            <c:numRef>
              <c:f>データ加工!$K$13</c:f>
              <c:numCache>
                <c:formatCode>0_ ;[Red]\-0\ </c:formatCode>
                <c:ptCount val="1"/>
                <c:pt idx="0">
                  <c:v>90</c:v>
                </c:pt>
              </c:numCache>
            </c:numRef>
          </c:xVal>
          <c:yVal>
            <c:numRef>
              <c:f>データ加工!$M$13</c:f>
              <c:numCache>
                <c:formatCode>0.00_ ;[Red]\-0.00\ </c:formatCode>
                <c:ptCount val="1"/>
                <c:pt idx="0">
                  <c:v>30</c:v>
                </c:pt>
              </c:numCache>
            </c:numRef>
          </c:yVal>
          <c:bubbleSize>
            <c:numRef>
              <c:f>データ加工!$L$13</c:f>
              <c:numCache>
                <c:formatCode>0_ ;[Red]\-0\ </c:formatCode>
                <c:ptCount val="1"/>
                <c:pt idx="0">
                  <c:v>27</c:v>
                </c:pt>
              </c:numCache>
            </c:numRef>
          </c:bubbleSize>
          <c:bubble3D val="1"/>
        </c:ser>
        <c:ser>
          <c:idx val="9"/>
          <c:order val="9"/>
          <c:tx>
            <c:strRef>
              <c:f>データ加工!$B$14</c:f>
              <c:strCache>
                <c:ptCount val="1"/>
                <c:pt idx="0">
                  <c:v>学習教材</c:v>
                </c:pt>
              </c:strCache>
            </c:strRef>
          </c:tx>
          <c:spPr>
            <a:solidFill>
              <a:schemeClr val="accent4">
                <a:lumMod val="60000"/>
                <a:lumOff val="40000"/>
                <a:alpha val="77000"/>
              </a:schemeClr>
            </a:solidFill>
            <a:ln w="25400">
              <a:noFill/>
            </a:ln>
          </c:spPr>
          <c:invertIfNegative val="0"/>
          <c:dLbls>
            <c:showLegendKey val="0"/>
            <c:showVal val="0"/>
            <c:showCatName val="0"/>
            <c:showSerName val="1"/>
            <c:showPercent val="0"/>
            <c:showBubbleSize val="1"/>
            <c:showLeaderLines val="0"/>
          </c:dLbls>
          <c:xVal>
            <c:numRef>
              <c:f>データ加工!$K$14</c:f>
              <c:numCache>
                <c:formatCode>0_ ;[Red]\-0\ </c:formatCode>
                <c:ptCount val="1"/>
                <c:pt idx="0">
                  <c:v>56</c:v>
                </c:pt>
              </c:numCache>
            </c:numRef>
          </c:xVal>
          <c:yVal>
            <c:numRef>
              <c:f>データ加工!$M$14</c:f>
              <c:numCache>
                <c:formatCode>0.00_ ;[Red]\-0.00\ </c:formatCode>
                <c:ptCount val="1"/>
                <c:pt idx="0">
                  <c:v>85.714285714285708</c:v>
                </c:pt>
              </c:numCache>
            </c:numRef>
          </c:yVal>
          <c:bubbleSize>
            <c:numRef>
              <c:f>データ加工!$L$14</c:f>
              <c:numCache>
                <c:formatCode>0_ ;[Red]\-0\ </c:formatCode>
                <c:ptCount val="1"/>
                <c:pt idx="0">
                  <c:v>48</c:v>
                </c:pt>
              </c:numCache>
            </c:numRef>
          </c:bubbleSize>
          <c:bubble3D val="1"/>
        </c:ser>
        <c:ser>
          <c:idx val="10"/>
          <c:order val="10"/>
          <c:tx>
            <c:strRef>
              <c:f>データ加工!$B$15</c:f>
              <c:strCache>
                <c:ptCount val="1"/>
                <c:pt idx="0">
                  <c:v>医療用具</c:v>
                </c:pt>
              </c:strCache>
            </c:strRef>
          </c:tx>
          <c:spPr>
            <a:solidFill>
              <a:schemeClr val="accent1">
                <a:lumMod val="60000"/>
                <a:lumOff val="40000"/>
                <a:alpha val="73000"/>
              </a:schemeClr>
            </a:solidFill>
            <a:ln w="25400">
              <a:noFill/>
            </a:ln>
          </c:spPr>
          <c:invertIfNegative val="0"/>
          <c:dLbls>
            <c:showLegendKey val="0"/>
            <c:showVal val="0"/>
            <c:showCatName val="0"/>
            <c:showSerName val="1"/>
            <c:showPercent val="0"/>
            <c:showBubbleSize val="1"/>
            <c:showLeaderLines val="0"/>
          </c:dLbls>
          <c:xVal>
            <c:numRef>
              <c:f>データ加工!$K$15</c:f>
              <c:numCache>
                <c:formatCode>0_ ;[Red]\-0\ </c:formatCode>
                <c:ptCount val="1"/>
                <c:pt idx="0">
                  <c:v>50</c:v>
                </c:pt>
              </c:numCache>
            </c:numRef>
          </c:xVal>
          <c:yVal>
            <c:numRef>
              <c:f>データ加工!$M$15</c:f>
              <c:numCache>
                <c:formatCode>0.00_ ;[Red]\-0.00\ </c:formatCode>
                <c:ptCount val="1"/>
                <c:pt idx="0">
                  <c:v>16</c:v>
                </c:pt>
              </c:numCache>
            </c:numRef>
          </c:yVal>
          <c:bubbleSize>
            <c:numRef>
              <c:f>データ加工!$L$15</c:f>
              <c:numCache>
                <c:formatCode>0_ ;[Red]\-0\ </c:formatCode>
                <c:ptCount val="1"/>
                <c:pt idx="0">
                  <c:v>8</c:v>
                </c:pt>
              </c:numCache>
            </c:numRef>
          </c:bubbleSize>
          <c:bubble3D val="1"/>
        </c:ser>
        <c:ser>
          <c:idx val="11"/>
          <c:order val="11"/>
          <c:tx>
            <c:strRef>
              <c:f>データ加工!$B$16</c:f>
              <c:strCache>
                <c:ptCount val="1"/>
                <c:pt idx="0">
                  <c:v>教室・講座</c:v>
                </c:pt>
              </c:strCache>
            </c:strRef>
          </c:tx>
          <c:spPr>
            <a:solidFill>
              <a:srgbClr val="BCB800">
                <a:alpha val="72000"/>
              </a:srgbClr>
            </a:solidFill>
            <a:ln w="25400">
              <a:noFill/>
            </a:ln>
          </c:spPr>
          <c:invertIfNegative val="0"/>
          <c:dLbls>
            <c:dLbl>
              <c:idx val="0"/>
              <c:layout>
                <c:manualLayout>
                  <c:x val="-9.5508274841229583E-3"/>
                  <c:y val="-2.091097424393579E-3"/>
                </c:manualLayout>
              </c:layout>
              <c:showLegendKey val="0"/>
              <c:showVal val="0"/>
              <c:showCatName val="0"/>
              <c:showSerName val="1"/>
              <c:showPercent val="0"/>
              <c:showBubbleSize val="1"/>
            </c:dLbl>
            <c:showLegendKey val="0"/>
            <c:showVal val="0"/>
            <c:showCatName val="0"/>
            <c:showSerName val="1"/>
            <c:showPercent val="0"/>
            <c:showBubbleSize val="1"/>
            <c:showLeaderLines val="0"/>
          </c:dLbls>
          <c:xVal>
            <c:numRef>
              <c:f>データ加工!$K$16</c:f>
              <c:numCache>
                <c:formatCode>0_ ;[Red]\-0\ </c:formatCode>
                <c:ptCount val="1"/>
                <c:pt idx="0">
                  <c:v>47</c:v>
                </c:pt>
              </c:numCache>
            </c:numRef>
          </c:xVal>
          <c:yVal>
            <c:numRef>
              <c:f>データ加工!$M$16</c:f>
              <c:numCache>
                <c:formatCode>0.00_ ;[Red]\-0.00\ </c:formatCode>
                <c:ptCount val="1"/>
                <c:pt idx="0">
                  <c:v>63.829787234042556</c:v>
                </c:pt>
              </c:numCache>
            </c:numRef>
          </c:yVal>
          <c:bubbleSize>
            <c:numRef>
              <c:f>データ加工!$L$16</c:f>
              <c:numCache>
                <c:formatCode>0_ ;[Red]\-0\ </c:formatCode>
                <c:ptCount val="1"/>
                <c:pt idx="0">
                  <c:v>30</c:v>
                </c:pt>
              </c:numCache>
            </c:numRef>
          </c:bubbleSize>
          <c:bubble3D val="1"/>
        </c:ser>
        <c:ser>
          <c:idx val="12"/>
          <c:order val="12"/>
          <c:tx>
            <c:strRef>
              <c:f>データ加工!$B$17</c:f>
              <c:strCache>
                <c:ptCount val="1"/>
                <c:pt idx="0">
                  <c:v>洋装下着</c:v>
                </c:pt>
              </c:strCache>
            </c:strRef>
          </c:tx>
          <c:spPr>
            <a:solidFill>
              <a:schemeClr val="accent6">
                <a:lumMod val="40000"/>
                <a:lumOff val="60000"/>
                <a:alpha val="73000"/>
              </a:schemeClr>
            </a:solidFill>
            <a:ln w="25400">
              <a:noFill/>
            </a:ln>
          </c:spPr>
          <c:invertIfNegative val="0"/>
          <c:dLbls>
            <c:showLegendKey val="0"/>
            <c:showVal val="0"/>
            <c:showCatName val="0"/>
            <c:showSerName val="1"/>
            <c:showPercent val="0"/>
            <c:showBubbleSize val="1"/>
            <c:showLeaderLines val="0"/>
          </c:dLbls>
          <c:xVal>
            <c:numRef>
              <c:f>データ加工!$K$17</c:f>
              <c:numCache>
                <c:formatCode>0_ ;[Red]\-0\ </c:formatCode>
                <c:ptCount val="1"/>
                <c:pt idx="0">
                  <c:v>45</c:v>
                </c:pt>
              </c:numCache>
            </c:numRef>
          </c:xVal>
          <c:yVal>
            <c:numRef>
              <c:f>データ加工!$M$17</c:f>
              <c:numCache>
                <c:formatCode>0.00_ ;[Red]\-0.00\ </c:formatCode>
                <c:ptCount val="1"/>
                <c:pt idx="0">
                  <c:v>40</c:v>
                </c:pt>
              </c:numCache>
            </c:numRef>
          </c:yVal>
          <c:bubbleSize>
            <c:numRef>
              <c:f>データ加工!$L$17</c:f>
              <c:numCache>
                <c:formatCode>0_ ;[Red]\-0\ </c:formatCode>
                <c:ptCount val="1"/>
                <c:pt idx="0">
                  <c:v>18</c:v>
                </c:pt>
              </c:numCache>
            </c:numRef>
          </c:bubbleSize>
          <c:bubble3D val="1"/>
        </c:ser>
        <c:ser>
          <c:idx val="13"/>
          <c:order val="13"/>
          <c:tx>
            <c:strRef>
              <c:f>データ加工!$B$18</c:f>
              <c:strCache>
                <c:ptCount val="1"/>
                <c:pt idx="0">
                  <c:v>パソコン・パソコン関連用品</c:v>
                </c:pt>
              </c:strCache>
            </c:strRef>
          </c:tx>
          <c:spPr>
            <a:solidFill>
              <a:schemeClr val="accent5">
                <a:lumMod val="75000"/>
                <a:alpha val="75000"/>
              </a:schemeClr>
            </a:solidFill>
            <a:ln w="25400">
              <a:noFill/>
            </a:ln>
          </c:spPr>
          <c:invertIfNegative val="0"/>
          <c:dLbls>
            <c:dLbl>
              <c:idx val="0"/>
              <c:layout>
                <c:manualLayout>
                  <c:x val="-5.4576157052131187E-3"/>
                  <c:y val="4.1821948487873115E-3"/>
                </c:manualLayout>
              </c:layout>
              <c:showLegendKey val="0"/>
              <c:showVal val="0"/>
              <c:showCatName val="0"/>
              <c:showSerName val="1"/>
              <c:showPercent val="0"/>
              <c:showBubbleSize val="1"/>
            </c:dLbl>
            <c:showLegendKey val="0"/>
            <c:showVal val="0"/>
            <c:showCatName val="0"/>
            <c:showSerName val="1"/>
            <c:showPercent val="0"/>
            <c:showBubbleSize val="1"/>
            <c:showLeaderLines val="0"/>
          </c:dLbls>
          <c:xVal>
            <c:numRef>
              <c:f>データ加工!$K$18</c:f>
              <c:numCache>
                <c:formatCode>0_ ;[Red]\-0\ </c:formatCode>
                <c:ptCount val="1"/>
                <c:pt idx="0">
                  <c:v>42</c:v>
                </c:pt>
              </c:numCache>
            </c:numRef>
          </c:xVal>
          <c:yVal>
            <c:numRef>
              <c:f>データ加工!$M$18</c:f>
              <c:numCache>
                <c:formatCode>0.00_ ;[Red]\-0.00\ </c:formatCode>
                <c:ptCount val="1"/>
                <c:pt idx="0">
                  <c:v>47.619047619047613</c:v>
                </c:pt>
              </c:numCache>
            </c:numRef>
          </c:yVal>
          <c:bubbleSize>
            <c:numRef>
              <c:f>データ加工!$L$18</c:f>
              <c:numCache>
                <c:formatCode>0_ ;[Red]\-0\ </c:formatCode>
                <c:ptCount val="1"/>
                <c:pt idx="0">
                  <c:v>20</c:v>
                </c:pt>
              </c:numCache>
            </c:numRef>
          </c:bubbleSize>
          <c:bubble3D val="1"/>
        </c:ser>
        <c:ser>
          <c:idx val="14"/>
          <c:order val="14"/>
          <c:tx>
            <c:strRef>
              <c:f>データ加工!$B$19</c:f>
              <c:strCache>
                <c:ptCount val="1"/>
                <c:pt idx="0">
                  <c:v>家具・寝具</c:v>
                </c:pt>
              </c:strCache>
            </c:strRef>
          </c:tx>
          <c:spPr>
            <a:solidFill>
              <a:schemeClr val="accent6">
                <a:lumMod val="60000"/>
                <a:lumOff val="40000"/>
                <a:alpha val="79000"/>
              </a:schemeClr>
            </a:solidFill>
            <a:ln w="25400">
              <a:noFill/>
            </a:ln>
          </c:spPr>
          <c:invertIfNegative val="0"/>
          <c:dLbls>
            <c:dLbl>
              <c:idx val="0"/>
              <c:layout>
                <c:manualLayout>
                  <c:x val="-6.821991873596547E-3"/>
                  <c:y val="2.0870569368169984E-3"/>
                </c:manualLayout>
              </c:layout>
              <c:showLegendKey val="0"/>
              <c:showVal val="0"/>
              <c:showCatName val="0"/>
              <c:showSerName val="1"/>
              <c:showPercent val="0"/>
              <c:showBubbleSize val="1"/>
            </c:dLbl>
            <c:showLegendKey val="0"/>
            <c:showVal val="0"/>
            <c:showCatName val="0"/>
            <c:showSerName val="1"/>
            <c:showPercent val="0"/>
            <c:showBubbleSize val="1"/>
            <c:showLeaderLines val="0"/>
          </c:dLbls>
          <c:xVal>
            <c:numRef>
              <c:f>データ加工!$K$19</c:f>
              <c:numCache>
                <c:formatCode>0_ ;[Red]\-0\ </c:formatCode>
                <c:ptCount val="1"/>
                <c:pt idx="0">
                  <c:v>36</c:v>
                </c:pt>
              </c:numCache>
            </c:numRef>
          </c:xVal>
          <c:yVal>
            <c:numRef>
              <c:f>データ加工!$M$19</c:f>
              <c:numCache>
                <c:formatCode>0.00_ ;[Red]\-0.00\ </c:formatCode>
                <c:ptCount val="1"/>
                <c:pt idx="0">
                  <c:v>25</c:v>
                </c:pt>
              </c:numCache>
            </c:numRef>
          </c:yVal>
          <c:bubbleSize>
            <c:numRef>
              <c:f>データ加工!$L$19</c:f>
              <c:numCache>
                <c:formatCode>0_ ;[Red]\-0\ </c:formatCode>
                <c:ptCount val="1"/>
                <c:pt idx="0">
                  <c:v>9</c:v>
                </c:pt>
              </c:numCache>
            </c:numRef>
          </c:bubbleSize>
          <c:bubble3D val="1"/>
        </c:ser>
        <c:ser>
          <c:idx val="15"/>
          <c:order val="15"/>
          <c:tx>
            <c:strRef>
              <c:f>データ加工!$B$20</c:f>
              <c:strCache>
                <c:ptCount val="1"/>
                <c:pt idx="0">
                  <c:v>無限連鎖講</c:v>
                </c:pt>
              </c:strCache>
            </c:strRef>
          </c:tx>
          <c:spPr>
            <a:solidFill>
              <a:schemeClr val="tx2">
                <a:lumMod val="60000"/>
                <a:lumOff val="40000"/>
                <a:alpha val="70000"/>
              </a:schemeClr>
            </a:solidFill>
            <a:ln w="25400">
              <a:noFill/>
            </a:ln>
          </c:spPr>
          <c:invertIfNegative val="0"/>
          <c:dLbls>
            <c:showLegendKey val="0"/>
            <c:showVal val="0"/>
            <c:showCatName val="0"/>
            <c:showSerName val="1"/>
            <c:showPercent val="0"/>
            <c:showBubbleSize val="1"/>
            <c:showLeaderLines val="0"/>
          </c:dLbls>
          <c:xVal>
            <c:numRef>
              <c:f>データ加工!$K$20</c:f>
              <c:numCache>
                <c:formatCode>0_ ;[Red]\-0\ </c:formatCode>
                <c:ptCount val="1"/>
                <c:pt idx="0">
                  <c:v>27</c:v>
                </c:pt>
              </c:numCache>
            </c:numRef>
          </c:xVal>
          <c:yVal>
            <c:numRef>
              <c:f>データ加工!$M$20</c:f>
              <c:numCache>
                <c:formatCode>0.00_ ;[Red]\-0.00\ </c:formatCode>
                <c:ptCount val="1"/>
                <c:pt idx="0">
                  <c:v>51.851851851851848</c:v>
                </c:pt>
              </c:numCache>
            </c:numRef>
          </c:yVal>
          <c:bubbleSize>
            <c:numRef>
              <c:f>データ加工!$L$20</c:f>
              <c:numCache>
                <c:formatCode>0_ ;[Red]\-0\ </c:formatCode>
                <c:ptCount val="1"/>
                <c:pt idx="0">
                  <c:v>14</c:v>
                </c:pt>
              </c:numCache>
            </c:numRef>
          </c:bubbleSize>
          <c:bubble3D val="1"/>
        </c:ser>
        <c:ser>
          <c:idx val="16"/>
          <c:order val="16"/>
          <c:tx>
            <c:strRef>
              <c:f>データ加工!$B$21</c:f>
              <c:strCache>
                <c:ptCount val="1"/>
                <c:pt idx="0">
                  <c:v>洗浄剤等</c:v>
                </c:pt>
              </c:strCache>
            </c:strRef>
          </c:tx>
          <c:spPr>
            <a:solidFill>
              <a:schemeClr val="accent2">
                <a:lumMod val="60000"/>
                <a:lumOff val="40000"/>
                <a:alpha val="70000"/>
              </a:schemeClr>
            </a:solidFill>
            <a:ln w="25400">
              <a:noFill/>
            </a:ln>
          </c:spPr>
          <c:invertIfNegative val="0"/>
          <c:dLbls>
            <c:showLegendKey val="0"/>
            <c:showVal val="0"/>
            <c:showCatName val="0"/>
            <c:showSerName val="1"/>
            <c:showPercent val="0"/>
            <c:showBubbleSize val="1"/>
            <c:showLeaderLines val="0"/>
          </c:dLbls>
          <c:xVal>
            <c:numRef>
              <c:f>データ加工!$K$21</c:f>
              <c:numCache>
                <c:formatCode>0_ ;[Red]\-0\ </c:formatCode>
                <c:ptCount val="1"/>
                <c:pt idx="0">
                  <c:v>26</c:v>
                </c:pt>
              </c:numCache>
            </c:numRef>
          </c:xVal>
          <c:yVal>
            <c:numRef>
              <c:f>データ加工!$M$21</c:f>
              <c:numCache>
                <c:formatCode>0.00_ ;[Red]\-0.00\ </c:formatCode>
                <c:ptCount val="1"/>
                <c:pt idx="0">
                  <c:v>34.615384615384613</c:v>
                </c:pt>
              </c:numCache>
            </c:numRef>
          </c:yVal>
          <c:bubbleSize>
            <c:numRef>
              <c:f>データ加工!$L$21</c:f>
              <c:numCache>
                <c:formatCode>0_ ;[Red]\-0\ </c:formatCode>
                <c:ptCount val="1"/>
                <c:pt idx="0">
                  <c:v>9</c:v>
                </c:pt>
              </c:numCache>
            </c:numRef>
          </c:bubbleSize>
          <c:bubble3D val="1"/>
        </c:ser>
        <c:ser>
          <c:idx val="17"/>
          <c:order val="17"/>
          <c:tx>
            <c:strRef>
              <c:f>データ加工!$B$22</c:f>
              <c:strCache>
                <c:ptCount val="1"/>
                <c:pt idx="0">
                  <c:v>デリバティブ取引</c:v>
                </c:pt>
              </c:strCache>
            </c:strRef>
          </c:tx>
          <c:spPr>
            <a:solidFill>
              <a:schemeClr val="accent2">
                <a:lumMod val="60000"/>
                <a:lumOff val="40000"/>
                <a:alpha val="72000"/>
              </a:schemeClr>
            </a:solidFill>
            <a:ln w="25400">
              <a:noFill/>
            </a:ln>
          </c:spPr>
          <c:invertIfNegative val="0"/>
          <c:dLbls>
            <c:showLegendKey val="0"/>
            <c:showVal val="0"/>
            <c:showCatName val="0"/>
            <c:showSerName val="1"/>
            <c:showPercent val="0"/>
            <c:showBubbleSize val="1"/>
            <c:showLeaderLines val="0"/>
          </c:dLbls>
          <c:xVal>
            <c:numRef>
              <c:f>データ加工!$K$22</c:f>
              <c:numCache>
                <c:formatCode>0_ ;[Red]\-0\ </c:formatCode>
                <c:ptCount val="1"/>
                <c:pt idx="0">
                  <c:v>26</c:v>
                </c:pt>
              </c:numCache>
            </c:numRef>
          </c:xVal>
          <c:yVal>
            <c:numRef>
              <c:f>データ加工!$M$22</c:f>
              <c:numCache>
                <c:formatCode>0.00_ ;[Red]\-0.00\ </c:formatCode>
                <c:ptCount val="1"/>
                <c:pt idx="0">
                  <c:v>7.6923076923076925</c:v>
                </c:pt>
              </c:numCache>
            </c:numRef>
          </c:yVal>
          <c:bubbleSize>
            <c:numRef>
              <c:f>データ加工!$L$22</c:f>
              <c:numCache>
                <c:formatCode>0_ ;[Red]\-0\ </c:formatCode>
                <c:ptCount val="1"/>
                <c:pt idx="0">
                  <c:v>2</c:v>
                </c:pt>
              </c:numCache>
            </c:numRef>
          </c:bubbleSize>
          <c:bubble3D val="1"/>
        </c:ser>
        <c:ser>
          <c:idx val="18"/>
          <c:order val="18"/>
          <c:tx>
            <c:strRef>
              <c:f>データ加工!$B$23</c:f>
              <c:strCache>
                <c:ptCount val="1"/>
                <c:pt idx="0">
                  <c:v>空調・冷暖房機器</c:v>
                </c:pt>
              </c:strCache>
            </c:strRef>
          </c:tx>
          <c:spPr>
            <a:solidFill>
              <a:schemeClr val="bg1">
                <a:lumMod val="75000"/>
                <a:alpha val="70000"/>
              </a:schemeClr>
            </a:solidFill>
            <a:ln w="25400">
              <a:noFill/>
            </a:ln>
          </c:spPr>
          <c:invertIfNegative val="0"/>
          <c:dLbls>
            <c:showLegendKey val="0"/>
            <c:showVal val="0"/>
            <c:showCatName val="0"/>
            <c:showSerName val="1"/>
            <c:showPercent val="0"/>
            <c:showBubbleSize val="1"/>
            <c:showLeaderLines val="0"/>
          </c:dLbls>
          <c:xVal>
            <c:numRef>
              <c:f>データ加工!$K$23</c:f>
              <c:numCache>
                <c:formatCode>0_ ;[Red]\-0\ </c:formatCode>
                <c:ptCount val="1"/>
                <c:pt idx="0">
                  <c:v>23</c:v>
                </c:pt>
              </c:numCache>
            </c:numRef>
          </c:xVal>
          <c:yVal>
            <c:numRef>
              <c:f>データ加工!$M$23</c:f>
              <c:numCache>
                <c:formatCode>0.00_ ;[Red]\-0.00\ </c:formatCode>
                <c:ptCount val="1"/>
                <c:pt idx="0">
                  <c:v>56.521739130434781</c:v>
                </c:pt>
              </c:numCache>
            </c:numRef>
          </c:yVal>
          <c:bubbleSize>
            <c:numRef>
              <c:f>データ加工!$L$23</c:f>
              <c:numCache>
                <c:formatCode>0_ ;[Red]\-0\ </c:formatCode>
                <c:ptCount val="1"/>
                <c:pt idx="0">
                  <c:v>13</c:v>
                </c:pt>
              </c:numCache>
            </c:numRef>
          </c:bubbleSize>
          <c:bubble3D val="1"/>
        </c:ser>
        <c:ser>
          <c:idx val="19"/>
          <c:order val="19"/>
          <c:tx>
            <c:strRef>
              <c:f>データ加工!$B$24</c:f>
              <c:strCache>
                <c:ptCount val="1"/>
                <c:pt idx="0">
                  <c:v>他の金融関連サービス</c:v>
                </c:pt>
              </c:strCache>
            </c:strRef>
          </c:tx>
          <c:spPr>
            <a:solidFill>
              <a:srgbClr val="00B050">
                <a:alpha val="70000"/>
              </a:srgbClr>
            </a:solidFill>
            <a:ln w="25400">
              <a:noFill/>
            </a:ln>
          </c:spPr>
          <c:invertIfNegative val="0"/>
          <c:dLbls>
            <c:showLegendKey val="0"/>
            <c:showVal val="0"/>
            <c:showCatName val="0"/>
            <c:showSerName val="1"/>
            <c:showPercent val="0"/>
            <c:showBubbleSize val="1"/>
            <c:showLeaderLines val="0"/>
          </c:dLbls>
          <c:xVal>
            <c:numRef>
              <c:f>データ加工!$K$24</c:f>
              <c:numCache>
                <c:formatCode>0_ ;[Red]\-0\ </c:formatCode>
                <c:ptCount val="1"/>
                <c:pt idx="0">
                  <c:v>23</c:v>
                </c:pt>
              </c:numCache>
            </c:numRef>
          </c:xVal>
          <c:yVal>
            <c:numRef>
              <c:f>データ加工!$M$24</c:f>
              <c:numCache>
                <c:formatCode>0.00_ ;[Red]\-0.00\ </c:formatCode>
                <c:ptCount val="1"/>
                <c:pt idx="0">
                  <c:v>43.478260869565219</c:v>
                </c:pt>
              </c:numCache>
            </c:numRef>
          </c:yVal>
          <c:bubbleSize>
            <c:numRef>
              <c:f>データ加工!$L$24</c:f>
              <c:numCache>
                <c:formatCode>0_ ;[Red]\-0\ </c:formatCode>
                <c:ptCount val="1"/>
                <c:pt idx="0">
                  <c:v>10</c:v>
                </c:pt>
              </c:numCache>
            </c:numRef>
          </c:bubbleSize>
          <c:bubble3D val="1"/>
        </c:ser>
        <c:dLbls>
          <c:showLegendKey val="0"/>
          <c:showVal val="1"/>
          <c:showCatName val="0"/>
          <c:showSerName val="0"/>
          <c:showPercent val="0"/>
          <c:showBubbleSize val="0"/>
        </c:dLbls>
        <c:bubbleScale val="100"/>
        <c:showNegBubbles val="0"/>
        <c:axId val="111172992"/>
        <c:axId val="111183360"/>
      </c:bubbleChart>
      <c:valAx>
        <c:axId val="111172992"/>
        <c:scaling>
          <c:orientation val="minMax"/>
        </c:scaling>
        <c:delete val="0"/>
        <c:axPos val="b"/>
        <c:title>
          <c:tx>
            <c:rich>
              <a:bodyPr/>
              <a:lstStyle/>
              <a:p>
                <a:pPr>
                  <a:defRPr/>
                </a:pPr>
                <a:r>
                  <a:rPr lang="ja-JP" altLang="en-US"/>
                  <a:t>消費生活相談件数合計　件数</a:t>
                </a:r>
              </a:p>
            </c:rich>
          </c:tx>
          <c:layout>
            <c:manualLayout>
              <c:xMode val="edge"/>
              <c:yMode val="edge"/>
              <c:x val="0.55058992215379277"/>
              <c:y val="0.95189542087554291"/>
            </c:manualLayout>
          </c:layout>
          <c:overlay val="0"/>
        </c:title>
        <c:numFmt formatCode="0_ ;[Red]\-0\ " sourceLinked="1"/>
        <c:majorTickMark val="out"/>
        <c:minorTickMark val="none"/>
        <c:tickLblPos val="nextTo"/>
        <c:crossAx val="111183360"/>
        <c:crosses val="autoZero"/>
        <c:crossBetween val="midCat"/>
      </c:valAx>
      <c:valAx>
        <c:axId val="111183360"/>
        <c:scaling>
          <c:orientation val="minMax"/>
        </c:scaling>
        <c:delete val="0"/>
        <c:axPos val="l"/>
        <c:majorGridlines/>
        <c:title>
          <c:tx>
            <c:rich>
              <a:bodyPr rot="0" vert="wordArtVertRtl"/>
              <a:lstStyle/>
              <a:p>
                <a:pPr>
                  <a:defRPr/>
                </a:pPr>
                <a:r>
                  <a:rPr lang="ja-JP" altLang="en-US"/>
                  <a:t>消費生活相談３０歳未満比率　％</a:t>
                </a:r>
              </a:p>
            </c:rich>
          </c:tx>
          <c:layout/>
          <c:overlay val="0"/>
        </c:title>
        <c:numFmt formatCode="0.00_ ;[Red]\-0.00\ " sourceLinked="1"/>
        <c:majorTickMark val="out"/>
        <c:minorTickMark val="none"/>
        <c:tickLblPos val="nextTo"/>
        <c:crossAx val="111172992"/>
        <c:crosses val="autoZero"/>
        <c:crossBetween val="midCat"/>
      </c:valAx>
    </c:plotArea>
    <c:legend>
      <c:legendPos val="r"/>
      <c:layout/>
      <c:overlay val="0"/>
    </c:legend>
    <c:plotVisOnly val="1"/>
    <c:dispBlanksAs val="gap"/>
    <c:showDLblsOverMax val="0"/>
  </c:chart>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a:pPr>
            <a:r>
              <a:rPr lang="ja-JP" altLang="ja-JP" sz="1600" b="1" i="0" baseline="0">
                <a:effectLst/>
              </a:rPr>
              <a:t>マルチ取引の件数上位</a:t>
            </a:r>
            <a:r>
              <a:rPr lang="en-US" altLang="ja-JP" sz="1600" b="1" i="0" baseline="0">
                <a:effectLst/>
              </a:rPr>
              <a:t>20</a:t>
            </a:r>
            <a:r>
              <a:rPr lang="ja-JP" altLang="ja-JP" sz="1600" b="1" i="0" baseline="0">
                <a:effectLst/>
              </a:rPr>
              <a:t>商品サービス（中分類）</a:t>
            </a:r>
            <a:r>
              <a:rPr lang="ja-JP" altLang="en-US" sz="1600" b="1" i="0" baseline="0">
                <a:effectLst/>
              </a:rPr>
              <a:t>別・年齢別</a:t>
            </a:r>
            <a:r>
              <a:rPr lang="ja-JP" altLang="ja-JP" sz="1600" b="1" i="0" baseline="0">
                <a:effectLst/>
              </a:rPr>
              <a:t>相談件数</a:t>
            </a:r>
            <a:r>
              <a:rPr lang="en-US" altLang="ja-JP" sz="1600" b="1" i="0" baseline="0">
                <a:effectLst/>
              </a:rPr>
              <a:t/>
            </a:r>
            <a:br>
              <a:rPr lang="en-US" altLang="ja-JP" sz="1600" b="1" i="0" baseline="0">
                <a:effectLst/>
              </a:rPr>
            </a:br>
            <a:r>
              <a:rPr lang="ja-JP" altLang="en-US" sz="1600" b="1" i="0" baseline="0">
                <a:effectLst/>
              </a:rPr>
              <a:t>の</a:t>
            </a:r>
            <a:r>
              <a:rPr lang="ja-JP" altLang="ja-JP" sz="1600" b="1" i="0" baseline="0">
                <a:effectLst/>
              </a:rPr>
              <a:t>３</a:t>
            </a:r>
            <a:r>
              <a:rPr lang="en-US" altLang="ja-JP" sz="1600" b="1" i="0" baseline="0">
                <a:effectLst/>
              </a:rPr>
              <a:t>-D</a:t>
            </a:r>
            <a:r>
              <a:rPr lang="ja-JP" altLang="en-US" sz="1600" b="1" i="0" baseline="0">
                <a:effectLst/>
              </a:rPr>
              <a:t>棒グラフ</a:t>
            </a:r>
            <a:endParaRPr lang="ja-JP" altLang="ja-JP" sz="1600">
              <a:effectLst/>
            </a:endParaRPr>
          </a:p>
        </c:rich>
      </c:tx>
      <c:layout/>
      <c:overlay val="1"/>
    </c:title>
    <c:autoTitleDeleted val="0"/>
    <c:view3D>
      <c:rotX val="15"/>
      <c:rotY val="20"/>
      <c:depthPercent val="100"/>
      <c:rAngAx val="0"/>
      <c:perspective val="50"/>
    </c:view3D>
    <c:floor>
      <c:thickness val="0"/>
    </c:floor>
    <c:sideWall>
      <c:thickness val="0"/>
    </c:sideWall>
    <c:backWall>
      <c:thickness val="0"/>
    </c:backWall>
    <c:plotArea>
      <c:layout/>
      <c:bar3DChart>
        <c:barDir val="col"/>
        <c:grouping val="standard"/>
        <c:varyColors val="0"/>
        <c:ser>
          <c:idx val="0"/>
          <c:order val="0"/>
          <c:tx>
            <c:strRef>
              <c:f>データ加工!$B$5</c:f>
              <c:strCache>
                <c:ptCount val="1"/>
                <c:pt idx="0">
                  <c:v>健康食品</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データ加工!$C$5:$J$5</c:f>
              <c:numCache>
                <c:formatCode>0_ ;[Red]\-0\ </c:formatCode>
                <c:ptCount val="8"/>
                <c:pt idx="0">
                  <c:v>1</c:v>
                </c:pt>
                <c:pt idx="1">
                  <c:v>150</c:v>
                </c:pt>
                <c:pt idx="2">
                  <c:v>75</c:v>
                </c:pt>
                <c:pt idx="3">
                  <c:v>63</c:v>
                </c:pt>
                <c:pt idx="4">
                  <c:v>59</c:v>
                </c:pt>
                <c:pt idx="5">
                  <c:v>69</c:v>
                </c:pt>
                <c:pt idx="6">
                  <c:v>99</c:v>
                </c:pt>
                <c:pt idx="7">
                  <c:v>44</c:v>
                </c:pt>
              </c:numCache>
            </c:numRef>
          </c:val>
        </c:ser>
        <c:ser>
          <c:idx val="1"/>
          <c:order val="1"/>
          <c:tx>
            <c:strRef>
              <c:f>データ加工!$B$6</c:f>
              <c:strCache>
                <c:ptCount val="1"/>
                <c:pt idx="0">
                  <c:v>化粧品</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データ加工!$C$6:$J$6</c:f>
              <c:numCache>
                <c:formatCode>0_ ;[Red]\-0\ </c:formatCode>
                <c:ptCount val="8"/>
                <c:pt idx="0">
                  <c:v>4</c:v>
                </c:pt>
                <c:pt idx="1">
                  <c:v>149</c:v>
                </c:pt>
                <c:pt idx="2">
                  <c:v>35</c:v>
                </c:pt>
                <c:pt idx="3">
                  <c:v>50</c:v>
                </c:pt>
                <c:pt idx="4">
                  <c:v>45</c:v>
                </c:pt>
                <c:pt idx="5">
                  <c:v>48</c:v>
                </c:pt>
                <c:pt idx="6">
                  <c:v>45</c:v>
                </c:pt>
                <c:pt idx="7">
                  <c:v>30</c:v>
                </c:pt>
              </c:numCache>
            </c:numRef>
          </c:val>
        </c:ser>
        <c:ser>
          <c:idx val="2"/>
          <c:order val="2"/>
          <c:tx>
            <c:strRef>
              <c:f>データ加工!$B$7</c:f>
              <c:strCache>
                <c:ptCount val="1"/>
                <c:pt idx="0">
                  <c:v>ファンド型投資商品</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データ加工!$C$7:$J$7</c:f>
              <c:numCache>
                <c:formatCode>0_ ;[Red]\-0\ </c:formatCode>
                <c:ptCount val="8"/>
                <c:pt idx="0">
                  <c:v>4</c:v>
                </c:pt>
                <c:pt idx="1">
                  <c:v>19</c:v>
                </c:pt>
                <c:pt idx="2">
                  <c:v>18</c:v>
                </c:pt>
                <c:pt idx="3">
                  <c:v>31</c:v>
                </c:pt>
                <c:pt idx="4">
                  <c:v>34</c:v>
                </c:pt>
                <c:pt idx="5">
                  <c:v>42</c:v>
                </c:pt>
                <c:pt idx="6">
                  <c:v>49</c:v>
                </c:pt>
                <c:pt idx="7">
                  <c:v>23</c:v>
                </c:pt>
              </c:numCache>
            </c:numRef>
          </c:val>
        </c:ser>
        <c:ser>
          <c:idx val="3"/>
          <c:order val="3"/>
          <c:tx>
            <c:strRef>
              <c:f>データ加工!$B$8</c:f>
              <c:strCache>
                <c:ptCount val="1"/>
                <c:pt idx="0">
                  <c:v>商品一般</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データ加工!$C$8:$J$8</c:f>
              <c:numCache>
                <c:formatCode>0_ ;[Red]\-0\ </c:formatCode>
                <c:ptCount val="8"/>
                <c:pt idx="0">
                  <c:v>6</c:v>
                </c:pt>
                <c:pt idx="1">
                  <c:v>76</c:v>
                </c:pt>
                <c:pt idx="2">
                  <c:v>22</c:v>
                </c:pt>
                <c:pt idx="3">
                  <c:v>14</c:v>
                </c:pt>
                <c:pt idx="4">
                  <c:v>10</c:v>
                </c:pt>
                <c:pt idx="5">
                  <c:v>17</c:v>
                </c:pt>
                <c:pt idx="6">
                  <c:v>21</c:v>
                </c:pt>
                <c:pt idx="7">
                  <c:v>30</c:v>
                </c:pt>
              </c:numCache>
            </c:numRef>
          </c:val>
        </c:ser>
        <c:ser>
          <c:idx val="4"/>
          <c:order val="4"/>
          <c:tx>
            <c:strRef>
              <c:f>データ加工!$B$9</c:f>
              <c:strCache>
                <c:ptCount val="1"/>
                <c:pt idx="0">
                  <c:v>内職・副業</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データ加工!$C$9:$J$9</c:f>
              <c:numCache>
                <c:formatCode>0_ ;[Red]\-0\ </c:formatCode>
                <c:ptCount val="8"/>
                <c:pt idx="0">
                  <c:v>4</c:v>
                </c:pt>
                <c:pt idx="1">
                  <c:v>92</c:v>
                </c:pt>
                <c:pt idx="2">
                  <c:v>15</c:v>
                </c:pt>
                <c:pt idx="3">
                  <c:v>7</c:v>
                </c:pt>
                <c:pt idx="4">
                  <c:v>9</c:v>
                </c:pt>
                <c:pt idx="5">
                  <c:v>9</c:v>
                </c:pt>
                <c:pt idx="6">
                  <c:v>4</c:v>
                </c:pt>
                <c:pt idx="7">
                  <c:v>8</c:v>
                </c:pt>
              </c:numCache>
            </c:numRef>
          </c:val>
        </c:ser>
        <c:ser>
          <c:idx val="5"/>
          <c:order val="5"/>
          <c:tx>
            <c:strRef>
              <c:f>データ加工!$B$10</c:f>
              <c:strCache>
                <c:ptCount val="1"/>
                <c:pt idx="0">
                  <c:v>飲料</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データ加工!$C$10:$J$10</c:f>
              <c:numCache>
                <c:formatCode>0_ ;[Red]\-0\ </c:formatCode>
                <c:ptCount val="8"/>
                <c:pt idx="0">
                  <c:v>0</c:v>
                </c:pt>
                <c:pt idx="1">
                  <c:v>12</c:v>
                </c:pt>
                <c:pt idx="2">
                  <c:v>11</c:v>
                </c:pt>
                <c:pt idx="3">
                  <c:v>13</c:v>
                </c:pt>
                <c:pt idx="4">
                  <c:v>20</c:v>
                </c:pt>
                <c:pt idx="5">
                  <c:v>23</c:v>
                </c:pt>
                <c:pt idx="6">
                  <c:v>25</c:v>
                </c:pt>
                <c:pt idx="7">
                  <c:v>15</c:v>
                </c:pt>
              </c:numCache>
            </c:numRef>
          </c:val>
        </c:ser>
        <c:ser>
          <c:idx val="6"/>
          <c:order val="6"/>
          <c:tx>
            <c:strRef>
              <c:f>データ加工!$B$11</c:f>
              <c:strCache>
                <c:ptCount val="1"/>
                <c:pt idx="0">
                  <c:v>食器・台所用品</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データ加工!$C$11:$J$11</c:f>
              <c:numCache>
                <c:formatCode>0_ ;[Red]\-0\ </c:formatCode>
                <c:ptCount val="8"/>
                <c:pt idx="0">
                  <c:v>0</c:v>
                </c:pt>
                <c:pt idx="1">
                  <c:v>20</c:v>
                </c:pt>
                <c:pt idx="2">
                  <c:v>9</c:v>
                </c:pt>
                <c:pt idx="3">
                  <c:v>13</c:v>
                </c:pt>
                <c:pt idx="4">
                  <c:v>18</c:v>
                </c:pt>
                <c:pt idx="5">
                  <c:v>19</c:v>
                </c:pt>
                <c:pt idx="6">
                  <c:v>23</c:v>
                </c:pt>
                <c:pt idx="7">
                  <c:v>5</c:v>
                </c:pt>
              </c:numCache>
            </c:numRef>
          </c:val>
        </c:ser>
        <c:ser>
          <c:idx val="7"/>
          <c:order val="7"/>
          <c:tx>
            <c:strRef>
              <c:f>データ加工!$B$12</c:f>
              <c:strCache>
                <c:ptCount val="1"/>
                <c:pt idx="0">
                  <c:v>放送・コンテンツ等</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データ加工!$C$12:$J$12</c:f>
              <c:numCache>
                <c:formatCode>0_ ;[Red]\-0\ </c:formatCode>
                <c:ptCount val="8"/>
                <c:pt idx="0">
                  <c:v>2</c:v>
                </c:pt>
                <c:pt idx="1">
                  <c:v>49</c:v>
                </c:pt>
                <c:pt idx="2">
                  <c:v>10</c:v>
                </c:pt>
                <c:pt idx="3">
                  <c:v>17</c:v>
                </c:pt>
                <c:pt idx="4">
                  <c:v>12</c:v>
                </c:pt>
                <c:pt idx="5">
                  <c:v>2</c:v>
                </c:pt>
                <c:pt idx="6">
                  <c:v>6</c:v>
                </c:pt>
                <c:pt idx="7">
                  <c:v>1</c:v>
                </c:pt>
              </c:numCache>
            </c:numRef>
          </c:val>
        </c:ser>
        <c:ser>
          <c:idx val="8"/>
          <c:order val="8"/>
          <c:tx>
            <c:strRef>
              <c:f>データ加工!$B$13</c:f>
              <c:strCache>
                <c:ptCount val="1"/>
                <c:pt idx="0">
                  <c:v>役務一般</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データ加工!$C$13:$J$13</c:f>
              <c:numCache>
                <c:formatCode>0_ ;[Red]\-0\ </c:formatCode>
                <c:ptCount val="8"/>
                <c:pt idx="0">
                  <c:v>1</c:v>
                </c:pt>
                <c:pt idx="1">
                  <c:v>26</c:v>
                </c:pt>
                <c:pt idx="2">
                  <c:v>18</c:v>
                </c:pt>
                <c:pt idx="3">
                  <c:v>11</c:v>
                </c:pt>
                <c:pt idx="4">
                  <c:v>12</c:v>
                </c:pt>
                <c:pt idx="5">
                  <c:v>10</c:v>
                </c:pt>
                <c:pt idx="6">
                  <c:v>7</c:v>
                </c:pt>
                <c:pt idx="7">
                  <c:v>5</c:v>
                </c:pt>
              </c:numCache>
            </c:numRef>
          </c:val>
        </c:ser>
        <c:ser>
          <c:idx val="9"/>
          <c:order val="9"/>
          <c:tx>
            <c:strRef>
              <c:f>データ加工!$B$14</c:f>
              <c:strCache>
                <c:ptCount val="1"/>
                <c:pt idx="0">
                  <c:v>学習教材</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データ加工!$C$14:$J$14</c:f>
              <c:numCache>
                <c:formatCode>0_ ;[Red]\-0\ </c:formatCode>
                <c:ptCount val="8"/>
                <c:pt idx="0">
                  <c:v>3</c:v>
                </c:pt>
                <c:pt idx="1">
                  <c:v>45</c:v>
                </c:pt>
                <c:pt idx="2">
                  <c:v>2</c:v>
                </c:pt>
                <c:pt idx="3">
                  <c:v>2</c:v>
                </c:pt>
                <c:pt idx="4">
                  <c:v>0</c:v>
                </c:pt>
                <c:pt idx="5">
                  <c:v>3</c:v>
                </c:pt>
                <c:pt idx="6">
                  <c:v>0</c:v>
                </c:pt>
                <c:pt idx="7">
                  <c:v>1</c:v>
                </c:pt>
              </c:numCache>
            </c:numRef>
          </c:val>
        </c:ser>
        <c:ser>
          <c:idx val="10"/>
          <c:order val="10"/>
          <c:tx>
            <c:strRef>
              <c:f>データ加工!$B$15</c:f>
              <c:strCache>
                <c:ptCount val="1"/>
                <c:pt idx="0">
                  <c:v>医療用具</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データ加工!$C$15:$J$15</c:f>
              <c:numCache>
                <c:formatCode>0_ ;[Red]\-0\ </c:formatCode>
                <c:ptCount val="8"/>
                <c:pt idx="0">
                  <c:v>0</c:v>
                </c:pt>
                <c:pt idx="1">
                  <c:v>8</c:v>
                </c:pt>
                <c:pt idx="2">
                  <c:v>0</c:v>
                </c:pt>
                <c:pt idx="3">
                  <c:v>4</c:v>
                </c:pt>
                <c:pt idx="4">
                  <c:v>5</c:v>
                </c:pt>
                <c:pt idx="5">
                  <c:v>10</c:v>
                </c:pt>
                <c:pt idx="6">
                  <c:v>21</c:v>
                </c:pt>
                <c:pt idx="7">
                  <c:v>2</c:v>
                </c:pt>
              </c:numCache>
            </c:numRef>
          </c:val>
        </c:ser>
        <c:ser>
          <c:idx val="11"/>
          <c:order val="11"/>
          <c:tx>
            <c:strRef>
              <c:f>データ加工!$B$16</c:f>
              <c:strCache>
                <c:ptCount val="1"/>
                <c:pt idx="0">
                  <c:v>教室・講座</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データ加工!$C$16:$J$16</c:f>
              <c:numCache>
                <c:formatCode>0_ ;[Red]\-0\ </c:formatCode>
                <c:ptCount val="8"/>
                <c:pt idx="0">
                  <c:v>5</c:v>
                </c:pt>
                <c:pt idx="1">
                  <c:v>25</c:v>
                </c:pt>
                <c:pt idx="2">
                  <c:v>5</c:v>
                </c:pt>
                <c:pt idx="3">
                  <c:v>6</c:v>
                </c:pt>
                <c:pt idx="4">
                  <c:v>4</c:v>
                </c:pt>
                <c:pt idx="5">
                  <c:v>1</c:v>
                </c:pt>
                <c:pt idx="6">
                  <c:v>0</c:v>
                </c:pt>
                <c:pt idx="7">
                  <c:v>1</c:v>
                </c:pt>
              </c:numCache>
            </c:numRef>
          </c:val>
        </c:ser>
        <c:ser>
          <c:idx val="12"/>
          <c:order val="12"/>
          <c:tx>
            <c:strRef>
              <c:f>データ加工!$B$17</c:f>
              <c:strCache>
                <c:ptCount val="1"/>
                <c:pt idx="0">
                  <c:v>洋装下着</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データ加工!$C$17:$J$17</c:f>
              <c:numCache>
                <c:formatCode>0_ ;[Red]\-0\ </c:formatCode>
                <c:ptCount val="8"/>
                <c:pt idx="0">
                  <c:v>0</c:v>
                </c:pt>
                <c:pt idx="1">
                  <c:v>18</c:v>
                </c:pt>
                <c:pt idx="2">
                  <c:v>6</c:v>
                </c:pt>
                <c:pt idx="3">
                  <c:v>7</c:v>
                </c:pt>
                <c:pt idx="4">
                  <c:v>7</c:v>
                </c:pt>
                <c:pt idx="5">
                  <c:v>1</c:v>
                </c:pt>
                <c:pt idx="6">
                  <c:v>3</c:v>
                </c:pt>
                <c:pt idx="7">
                  <c:v>3</c:v>
                </c:pt>
              </c:numCache>
            </c:numRef>
          </c:val>
        </c:ser>
        <c:ser>
          <c:idx val="13"/>
          <c:order val="13"/>
          <c:tx>
            <c:strRef>
              <c:f>データ加工!$B$18</c:f>
              <c:strCache>
                <c:ptCount val="1"/>
                <c:pt idx="0">
                  <c:v>パソコン・パソコン関連用品</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データ加工!$C$18:$J$18</c:f>
              <c:numCache>
                <c:formatCode>0_ ;[Red]\-0\ </c:formatCode>
                <c:ptCount val="8"/>
                <c:pt idx="0">
                  <c:v>1</c:v>
                </c:pt>
                <c:pt idx="1">
                  <c:v>19</c:v>
                </c:pt>
                <c:pt idx="2">
                  <c:v>6</c:v>
                </c:pt>
                <c:pt idx="3">
                  <c:v>2</c:v>
                </c:pt>
                <c:pt idx="4">
                  <c:v>3</c:v>
                </c:pt>
                <c:pt idx="5">
                  <c:v>4</c:v>
                </c:pt>
                <c:pt idx="6">
                  <c:v>5</c:v>
                </c:pt>
                <c:pt idx="7">
                  <c:v>2</c:v>
                </c:pt>
              </c:numCache>
            </c:numRef>
          </c:val>
        </c:ser>
        <c:ser>
          <c:idx val="14"/>
          <c:order val="14"/>
          <c:tx>
            <c:strRef>
              <c:f>データ加工!$B$19</c:f>
              <c:strCache>
                <c:ptCount val="1"/>
                <c:pt idx="0">
                  <c:v>家具・寝具</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データ加工!$C$19:$J$19</c:f>
              <c:numCache>
                <c:formatCode>0_ ;[Red]\-0\ </c:formatCode>
                <c:ptCount val="8"/>
                <c:pt idx="0">
                  <c:v>0</c:v>
                </c:pt>
                <c:pt idx="1">
                  <c:v>9</c:v>
                </c:pt>
                <c:pt idx="2">
                  <c:v>2</c:v>
                </c:pt>
                <c:pt idx="3">
                  <c:v>4</c:v>
                </c:pt>
                <c:pt idx="4">
                  <c:v>1</c:v>
                </c:pt>
                <c:pt idx="5">
                  <c:v>9</c:v>
                </c:pt>
                <c:pt idx="6">
                  <c:v>6</c:v>
                </c:pt>
                <c:pt idx="7">
                  <c:v>5</c:v>
                </c:pt>
              </c:numCache>
            </c:numRef>
          </c:val>
        </c:ser>
        <c:ser>
          <c:idx val="15"/>
          <c:order val="15"/>
          <c:tx>
            <c:strRef>
              <c:f>データ加工!$B$20</c:f>
              <c:strCache>
                <c:ptCount val="1"/>
                <c:pt idx="0">
                  <c:v>無限連鎖講</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データ加工!$C$20:$J$20</c:f>
              <c:numCache>
                <c:formatCode>0_ ;[Red]\-0\ </c:formatCode>
                <c:ptCount val="8"/>
                <c:pt idx="0">
                  <c:v>4</c:v>
                </c:pt>
                <c:pt idx="1">
                  <c:v>10</c:v>
                </c:pt>
                <c:pt idx="2">
                  <c:v>1</c:v>
                </c:pt>
                <c:pt idx="3">
                  <c:v>2</c:v>
                </c:pt>
                <c:pt idx="4">
                  <c:v>3</c:v>
                </c:pt>
                <c:pt idx="5">
                  <c:v>1</c:v>
                </c:pt>
                <c:pt idx="6">
                  <c:v>3</c:v>
                </c:pt>
                <c:pt idx="7">
                  <c:v>3</c:v>
                </c:pt>
              </c:numCache>
            </c:numRef>
          </c:val>
        </c:ser>
        <c:ser>
          <c:idx val="16"/>
          <c:order val="16"/>
          <c:tx>
            <c:strRef>
              <c:f>データ加工!$B$21</c:f>
              <c:strCache>
                <c:ptCount val="1"/>
                <c:pt idx="0">
                  <c:v>洗浄剤等</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データ加工!$C$21:$J$21</c:f>
              <c:numCache>
                <c:formatCode>0_ ;[Red]\-0\ </c:formatCode>
                <c:ptCount val="8"/>
                <c:pt idx="0">
                  <c:v>0</c:v>
                </c:pt>
                <c:pt idx="1">
                  <c:v>9</c:v>
                </c:pt>
                <c:pt idx="2">
                  <c:v>2</c:v>
                </c:pt>
                <c:pt idx="3">
                  <c:v>8</c:v>
                </c:pt>
                <c:pt idx="4">
                  <c:v>1</c:v>
                </c:pt>
                <c:pt idx="5">
                  <c:v>3</c:v>
                </c:pt>
                <c:pt idx="6">
                  <c:v>1</c:v>
                </c:pt>
                <c:pt idx="7">
                  <c:v>2</c:v>
                </c:pt>
              </c:numCache>
            </c:numRef>
          </c:val>
        </c:ser>
        <c:ser>
          <c:idx val="17"/>
          <c:order val="17"/>
          <c:tx>
            <c:strRef>
              <c:f>データ加工!$B$22</c:f>
              <c:strCache>
                <c:ptCount val="1"/>
                <c:pt idx="0">
                  <c:v>デリバティブ取引</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データ加工!$C$22:$J$22</c:f>
              <c:numCache>
                <c:formatCode>0_ ;[Red]\-0\ </c:formatCode>
                <c:ptCount val="8"/>
                <c:pt idx="0">
                  <c:v>0</c:v>
                </c:pt>
                <c:pt idx="1">
                  <c:v>2</c:v>
                </c:pt>
                <c:pt idx="2">
                  <c:v>5</c:v>
                </c:pt>
                <c:pt idx="3">
                  <c:v>6</c:v>
                </c:pt>
                <c:pt idx="4">
                  <c:v>5</c:v>
                </c:pt>
                <c:pt idx="5">
                  <c:v>3</c:v>
                </c:pt>
                <c:pt idx="6">
                  <c:v>3</c:v>
                </c:pt>
                <c:pt idx="7">
                  <c:v>2</c:v>
                </c:pt>
              </c:numCache>
            </c:numRef>
          </c:val>
        </c:ser>
        <c:ser>
          <c:idx val="18"/>
          <c:order val="18"/>
          <c:tx>
            <c:strRef>
              <c:f>データ加工!$B$23</c:f>
              <c:strCache>
                <c:ptCount val="1"/>
                <c:pt idx="0">
                  <c:v>空調・冷暖房機器</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データ加工!$C$23:$J$23</c:f>
              <c:numCache>
                <c:formatCode>0_ ;[Red]\-0\ </c:formatCode>
                <c:ptCount val="8"/>
                <c:pt idx="0">
                  <c:v>0</c:v>
                </c:pt>
                <c:pt idx="1">
                  <c:v>13</c:v>
                </c:pt>
                <c:pt idx="2">
                  <c:v>2</c:v>
                </c:pt>
                <c:pt idx="3">
                  <c:v>2</c:v>
                </c:pt>
                <c:pt idx="4">
                  <c:v>1</c:v>
                </c:pt>
                <c:pt idx="5">
                  <c:v>2</c:v>
                </c:pt>
                <c:pt idx="6">
                  <c:v>1</c:v>
                </c:pt>
                <c:pt idx="7">
                  <c:v>2</c:v>
                </c:pt>
              </c:numCache>
            </c:numRef>
          </c:val>
        </c:ser>
        <c:ser>
          <c:idx val="19"/>
          <c:order val="19"/>
          <c:tx>
            <c:strRef>
              <c:f>データ加工!$B$24</c:f>
              <c:strCache>
                <c:ptCount val="1"/>
                <c:pt idx="0">
                  <c:v>他の金融関連サービス</c:v>
                </c:pt>
              </c:strCache>
            </c:strRef>
          </c:tx>
          <c:invertIfNegative val="0"/>
          <c:cat>
            <c:strRef>
              <c:f>データ加工!$C$4:$J$4</c:f>
              <c:strCache>
                <c:ptCount val="8"/>
                <c:pt idx="0">
                  <c:v>２０歳未満</c:v>
                </c:pt>
                <c:pt idx="1">
                  <c:v>２０歳代</c:v>
                </c:pt>
                <c:pt idx="2">
                  <c:v>３０歳代</c:v>
                </c:pt>
                <c:pt idx="3">
                  <c:v>４０歳代</c:v>
                </c:pt>
                <c:pt idx="4">
                  <c:v>５０歳代</c:v>
                </c:pt>
                <c:pt idx="5">
                  <c:v>６０歳代</c:v>
                </c:pt>
                <c:pt idx="6">
                  <c:v>７０歳以上</c:v>
                </c:pt>
                <c:pt idx="7">
                  <c:v>不明・無回答</c:v>
                </c:pt>
              </c:strCache>
            </c:strRef>
          </c:cat>
          <c:val>
            <c:numRef>
              <c:f>データ加工!$C$24:$J$24</c:f>
              <c:numCache>
                <c:formatCode>0_ ;[Red]\-0\ </c:formatCode>
                <c:ptCount val="8"/>
                <c:pt idx="0">
                  <c:v>1</c:v>
                </c:pt>
                <c:pt idx="1">
                  <c:v>9</c:v>
                </c:pt>
                <c:pt idx="2">
                  <c:v>1</c:v>
                </c:pt>
                <c:pt idx="3">
                  <c:v>1</c:v>
                </c:pt>
                <c:pt idx="4">
                  <c:v>0</c:v>
                </c:pt>
                <c:pt idx="5">
                  <c:v>4</c:v>
                </c:pt>
                <c:pt idx="6">
                  <c:v>6</c:v>
                </c:pt>
                <c:pt idx="7">
                  <c:v>1</c:v>
                </c:pt>
              </c:numCache>
            </c:numRef>
          </c:val>
        </c:ser>
        <c:dLbls>
          <c:showLegendKey val="0"/>
          <c:showVal val="0"/>
          <c:showCatName val="0"/>
          <c:showSerName val="0"/>
          <c:showPercent val="0"/>
          <c:showBubbleSize val="0"/>
        </c:dLbls>
        <c:gapWidth val="150"/>
        <c:shape val="cylinder"/>
        <c:axId val="111389312"/>
        <c:axId val="111403392"/>
        <c:axId val="111372928"/>
      </c:bar3DChart>
      <c:catAx>
        <c:axId val="111389312"/>
        <c:scaling>
          <c:orientation val="maxMin"/>
        </c:scaling>
        <c:delete val="0"/>
        <c:axPos val="b"/>
        <c:majorTickMark val="out"/>
        <c:minorTickMark val="none"/>
        <c:tickLblPos val="nextTo"/>
        <c:crossAx val="111403392"/>
        <c:crosses val="autoZero"/>
        <c:auto val="1"/>
        <c:lblAlgn val="ctr"/>
        <c:lblOffset val="100"/>
        <c:noMultiLvlLbl val="0"/>
      </c:catAx>
      <c:valAx>
        <c:axId val="111403392"/>
        <c:scaling>
          <c:orientation val="minMax"/>
        </c:scaling>
        <c:delete val="0"/>
        <c:axPos val="r"/>
        <c:majorGridlines/>
        <c:numFmt formatCode="0_ ;[Red]\-0\ " sourceLinked="1"/>
        <c:majorTickMark val="out"/>
        <c:minorTickMark val="none"/>
        <c:tickLblPos val="nextTo"/>
        <c:crossAx val="111389312"/>
        <c:crosses val="autoZero"/>
        <c:crossBetween val="between"/>
      </c:valAx>
      <c:serAx>
        <c:axId val="111372928"/>
        <c:scaling>
          <c:orientation val="minMax"/>
        </c:scaling>
        <c:delete val="0"/>
        <c:axPos val="b"/>
        <c:majorTickMark val="out"/>
        <c:minorTickMark val="none"/>
        <c:tickLblPos val="nextTo"/>
        <c:txPr>
          <a:bodyPr/>
          <a:lstStyle/>
          <a:p>
            <a:pPr>
              <a:defRPr sz="900"/>
            </a:pPr>
            <a:endParaRPr lang="ja-JP"/>
          </a:p>
        </c:txPr>
        <c:crossAx val="111403392"/>
        <c:crosses val="autoZero"/>
      </c:serAx>
    </c:plotArea>
    <c:legend>
      <c:legendPos val="r"/>
      <c:layout/>
      <c:overlay val="0"/>
    </c:legend>
    <c:plotVisOnly val="1"/>
    <c:dispBlanksAs val="gap"/>
    <c:showDLblsOverMax val="0"/>
  </c:chart>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200" b="1" i="0" u="none" strike="noStrike" baseline="0">
                <a:effectLst/>
              </a:rPr>
              <a:t>マルチ取引の件数上位</a:t>
            </a:r>
            <a:r>
              <a:rPr lang="en-US" altLang="ja-JP" sz="1200" b="1" i="0" u="none" strike="noStrike" baseline="0">
                <a:effectLst/>
              </a:rPr>
              <a:t>20</a:t>
            </a:r>
            <a:r>
              <a:rPr lang="ja-JP" altLang="ja-JP" sz="1200" b="1" i="0" u="none" strike="noStrike" baseline="0">
                <a:effectLst/>
              </a:rPr>
              <a:t>商品サービス（中分類）別・年齢別</a:t>
            </a:r>
            <a:r>
              <a:rPr lang="ja-JP" altLang="en-US" sz="1200" b="1" i="0" u="none" strike="noStrike" baseline="0">
                <a:effectLst/>
              </a:rPr>
              <a:t>の</a:t>
            </a:r>
            <a:r>
              <a:rPr lang="en-US" altLang="ja-JP" sz="1200" b="1" i="0" u="none" strike="noStrike" baseline="0">
                <a:effectLst/>
              </a:rPr>
              <a:t/>
            </a:r>
            <a:br>
              <a:rPr lang="en-US" altLang="ja-JP" sz="1200" b="1" i="0" u="none" strike="noStrike" baseline="0">
                <a:effectLst/>
              </a:rPr>
            </a:br>
            <a:r>
              <a:rPr lang="en-US" altLang="ja-JP" sz="1200"/>
              <a:t>Z</a:t>
            </a:r>
            <a:r>
              <a:rPr lang="ja-JP" altLang="en-US" sz="1200"/>
              <a:t>値</a:t>
            </a:r>
            <a:r>
              <a:rPr lang="en-US" altLang="ja-JP" sz="1200"/>
              <a:t>(</a:t>
            </a:r>
            <a:r>
              <a:rPr lang="ja-JP" altLang="en-US" sz="1200"/>
              <a:t>当該年齢の人口調整相談件数とそれ以外の全年齢の人口調整相談件数が等しいかどうかの検定統計量）</a:t>
            </a:r>
          </a:p>
        </c:rich>
      </c:tx>
      <c:layout>
        <c:manualLayout>
          <c:xMode val="edge"/>
          <c:yMode val="edge"/>
          <c:x val="0.14740154594119945"/>
          <c:y val="8.3643896975746229E-3"/>
        </c:manualLayout>
      </c:layout>
      <c:overlay val="1"/>
    </c:title>
    <c:autoTitleDeleted val="0"/>
    <c:view3D>
      <c:rotX val="40"/>
      <c:rotY val="40"/>
      <c:depthPercent val="100"/>
      <c:rAngAx val="1"/>
    </c:view3D>
    <c:floor>
      <c:thickness val="0"/>
    </c:floor>
    <c:sideWall>
      <c:thickness val="0"/>
    </c:sideWall>
    <c:backWall>
      <c:thickness val="0"/>
    </c:backWall>
    <c:plotArea>
      <c:layout>
        <c:manualLayout>
          <c:layoutTarget val="inner"/>
          <c:xMode val="edge"/>
          <c:yMode val="edge"/>
          <c:x val="7.3733569944609501E-2"/>
          <c:y val="2.3216450317665688E-2"/>
          <c:w val="0.69906245037920756"/>
          <c:h val="0.74455334982281651"/>
        </c:manualLayout>
      </c:layout>
      <c:bar3DChart>
        <c:barDir val="col"/>
        <c:grouping val="standard"/>
        <c:varyColors val="0"/>
        <c:ser>
          <c:idx val="0"/>
          <c:order val="0"/>
          <c:tx>
            <c:strRef>
              <c:f>データ検定!$N$132</c:f>
              <c:strCache>
                <c:ptCount val="1"/>
                <c:pt idx="0">
                  <c:v>２０歳未満</c:v>
                </c:pt>
              </c:strCache>
            </c:strRef>
          </c:tx>
          <c:spPr>
            <a:ln>
              <a:solidFill>
                <a:schemeClr val="tx1"/>
              </a:solidFill>
            </a:ln>
          </c:spPr>
          <c:invertIfNegative val="0"/>
          <c:cat>
            <c:strRef>
              <c:f>データ検定!$M$133:$M$183</c:f>
              <c:strCache>
                <c:ptCount val="5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データ検定!$N$133:$N$153</c:f>
              <c:numCache>
                <c:formatCode>0.0000_ ;[Red]\-0.0000\ </c:formatCode>
                <c:ptCount val="21"/>
                <c:pt idx="0">
                  <c:v>-10.923061703332847</c:v>
                </c:pt>
                <c:pt idx="1">
                  <c:v>-8.8762589677536621</c:v>
                </c:pt>
                <c:pt idx="2">
                  <c:v>-6.2113937144592404</c:v>
                </c:pt>
                <c:pt idx="3">
                  <c:v>-5.4084195095902228</c:v>
                </c:pt>
                <c:pt idx="4">
                  <c:v>-4.8136155132648524</c:v>
                </c:pt>
                <c:pt idx="5">
                  <c:v>-5.0861366427878378</c:v>
                </c:pt>
                <c:pt idx="6">
                  <c:v>-4.822879502843163</c:v>
                </c:pt>
                <c:pt idx="7">
                  <c:v>-4.1142437161403844</c:v>
                </c:pt>
                <c:pt idx="8">
                  <c:v>-4.1479637337930679</c:v>
                </c:pt>
                <c:pt idx="9">
                  <c:v>-2.4423153661925077</c:v>
                </c:pt>
                <c:pt idx="10">
                  <c:v>-3.2968518221428549</c:v>
                </c:pt>
                <c:pt idx="11">
                  <c:v>-1.2921197571058309</c:v>
                </c:pt>
                <c:pt idx="12">
                  <c:v>-3.1276681987543955</c:v>
                </c:pt>
                <c:pt idx="13">
                  <c:v>-2.6187223000374789</c:v>
                </c:pt>
                <c:pt idx="14">
                  <c:v>-2.7974713830870708</c:v>
                </c:pt>
                <c:pt idx="15">
                  <c:v>-0.41270182397003258</c:v>
                </c:pt>
                <c:pt idx="16">
                  <c:v>-2.377393435687698</c:v>
                </c:pt>
                <c:pt idx="17">
                  <c:v>-2.377393435687698</c:v>
                </c:pt>
                <c:pt idx="18">
                  <c:v>-2.2360334605979522</c:v>
                </c:pt>
                <c:pt idx="19">
                  <c:v>-1.6915940351741492</c:v>
                </c:pt>
                <c:pt idx="20">
                  <c:v>-20.642346914036757</c:v>
                </c:pt>
              </c:numCache>
            </c:numRef>
          </c:val>
        </c:ser>
        <c:ser>
          <c:idx val="1"/>
          <c:order val="1"/>
          <c:tx>
            <c:strRef>
              <c:f>データ検定!$O$132</c:f>
              <c:strCache>
                <c:ptCount val="1"/>
                <c:pt idx="0">
                  <c:v>２０歳代</c:v>
                </c:pt>
              </c:strCache>
            </c:strRef>
          </c:tx>
          <c:spPr>
            <a:ln>
              <a:solidFill>
                <a:schemeClr val="tx1"/>
              </a:solidFill>
            </a:ln>
          </c:spPr>
          <c:invertIfNegative val="0"/>
          <c:cat>
            <c:strRef>
              <c:f>データ検定!$M$133:$M$183</c:f>
              <c:strCache>
                <c:ptCount val="5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データ検定!$O$133:$O$153</c:f>
              <c:numCache>
                <c:formatCode>0.0000_ ;[Red]\-0.0000\ </c:formatCode>
                <c:ptCount val="21"/>
                <c:pt idx="0">
                  <c:v>12.296661949919237</c:v>
                </c:pt>
                <c:pt idx="1">
                  <c:v>16.92877497090328</c:v>
                </c:pt>
                <c:pt idx="2">
                  <c:v>-0.99637791926137864</c:v>
                </c:pt>
                <c:pt idx="3">
                  <c:v>12.701941277131681</c:v>
                </c:pt>
                <c:pt idx="4">
                  <c:v>20.236343719879613</c:v>
                </c:pt>
                <c:pt idx="5">
                  <c:v>-0.22220810684470563</c:v>
                </c:pt>
                <c:pt idx="6">
                  <c:v>2.6680397789615364</c:v>
                </c:pt>
                <c:pt idx="7">
                  <c:v>12.475763322853945</c:v>
                </c:pt>
                <c:pt idx="8">
                  <c:v>5.5747244884611291</c:v>
                </c:pt>
                <c:pt idx="9">
                  <c:v>16.850145792011375</c:v>
                </c:pt>
                <c:pt idx="10">
                  <c:v>1.2084796158108866</c:v>
                </c:pt>
                <c:pt idx="11">
                  <c:v>9.4154010869792071</c:v>
                </c:pt>
                <c:pt idx="12">
                  <c:v>6.3518044440677155</c:v>
                </c:pt>
                <c:pt idx="13">
                  <c:v>7.2339894614211602</c:v>
                </c:pt>
                <c:pt idx="14">
                  <c:v>2.7713529660586778</c:v>
                </c:pt>
                <c:pt idx="15">
                  <c:v>4.4223036556887791</c:v>
                </c:pt>
                <c:pt idx="16">
                  <c:v>3.9404001354999942</c:v>
                </c:pt>
                <c:pt idx="17">
                  <c:v>-0.49816850332402551</c:v>
                </c:pt>
                <c:pt idx="18">
                  <c:v>7.1028694340300476</c:v>
                </c:pt>
                <c:pt idx="19">
                  <c:v>4.4062004352292767</c:v>
                </c:pt>
                <c:pt idx="20">
                  <c:v>33.953855298818645</c:v>
                </c:pt>
              </c:numCache>
            </c:numRef>
          </c:val>
        </c:ser>
        <c:ser>
          <c:idx val="2"/>
          <c:order val="2"/>
          <c:tx>
            <c:strRef>
              <c:f>データ検定!$P$132</c:f>
              <c:strCache>
                <c:ptCount val="1"/>
                <c:pt idx="0">
                  <c:v>３０歳代</c:v>
                </c:pt>
              </c:strCache>
            </c:strRef>
          </c:tx>
          <c:spPr>
            <a:ln>
              <a:solidFill>
                <a:schemeClr val="tx1"/>
              </a:solidFill>
            </a:ln>
          </c:spPr>
          <c:invertIfNegative val="0"/>
          <c:cat>
            <c:strRef>
              <c:f>データ検定!$M$133:$M$183</c:f>
              <c:strCache>
                <c:ptCount val="5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データ検定!$P$133:$P$153</c:f>
              <c:numCache>
                <c:formatCode>0.0000_ ;[Red]\-0.0000\ </c:formatCode>
                <c:ptCount val="21"/>
                <c:pt idx="0">
                  <c:v>-0.51807911113641303</c:v>
                </c:pt>
                <c:pt idx="1">
                  <c:v>-3.1995054395397862</c:v>
                </c:pt>
                <c:pt idx="2">
                  <c:v>-2.5419506158499385</c:v>
                </c:pt>
                <c:pt idx="3">
                  <c:v>-1.1773335551254747</c:v>
                </c:pt>
                <c:pt idx="4">
                  <c:v>-1.4032299605847889</c:v>
                </c:pt>
                <c:pt idx="5">
                  <c:v>-1.5372210637339081</c:v>
                </c:pt>
                <c:pt idx="6">
                  <c:v>-1.7046802140628097</c:v>
                </c:pt>
                <c:pt idx="7">
                  <c:v>-1.1574061111579437</c:v>
                </c:pt>
                <c:pt idx="8">
                  <c:v>1.5903882188039959</c:v>
                </c:pt>
                <c:pt idx="9">
                  <c:v>-2.2721823285480056</c:v>
                </c:pt>
                <c:pt idx="10">
                  <c:v>-2.8714486243366188</c:v>
                </c:pt>
                <c:pt idx="11">
                  <c:v>-0.69181010762319362</c:v>
                </c:pt>
                <c:pt idx="12">
                  <c:v>-0.15831570154911878</c:v>
                </c:pt>
                <c:pt idx="13">
                  <c:v>2.4108114551638849E-2</c:v>
                </c:pt>
                <c:pt idx="14">
                  <c:v>-1.4802952545307009</c:v>
                </c:pt>
                <c:pt idx="15">
                  <c:v>-1.5580071657106978</c:v>
                </c:pt>
                <c:pt idx="16">
                  <c:v>-0.94546215402449951</c:v>
                </c:pt>
                <c:pt idx="17">
                  <c:v>0.74229089885846178</c:v>
                </c:pt>
                <c:pt idx="18">
                  <c:v>-0.75121020217732437</c:v>
                </c:pt>
                <c:pt idx="19">
                  <c:v>-1.3493606034259507</c:v>
                </c:pt>
                <c:pt idx="20">
                  <c:v>-5.1586436210343889</c:v>
                </c:pt>
              </c:numCache>
            </c:numRef>
          </c:val>
        </c:ser>
        <c:ser>
          <c:idx val="3"/>
          <c:order val="3"/>
          <c:tx>
            <c:strRef>
              <c:f>データ検定!$Q$132</c:f>
              <c:strCache>
                <c:ptCount val="1"/>
                <c:pt idx="0">
                  <c:v>４０歳代</c:v>
                </c:pt>
              </c:strCache>
            </c:strRef>
          </c:tx>
          <c:spPr>
            <a:ln>
              <a:solidFill>
                <a:schemeClr val="tx1"/>
              </a:solidFill>
            </a:ln>
          </c:spPr>
          <c:invertIfNegative val="0"/>
          <c:cat>
            <c:strRef>
              <c:f>データ検定!$M$133:$M$183</c:f>
              <c:strCache>
                <c:ptCount val="5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データ検定!$Q$133:$Q$153</c:f>
              <c:numCache>
                <c:formatCode>0.0000_ ;[Red]\-0.0000\ </c:formatCode>
                <c:ptCount val="21"/>
                <c:pt idx="0">
                  <c:v>-1.2972672303653414</c:v>
                </c:pt>
                <c:pt idx="1">
                  <c:v>-0.46839659579548049</c:v>
                </c:pt>
                <c:pt idx="2">
                  <c:v>0.43580069450654046</c:v>
                </c:pt>
                <c:pt idx="3">
                  <c:v>-2.4717036693859114</c:v>
                </c:pt>
                <c:pt idx="4">
                  <c:v>-3.0179312578589257</c:v>
                </c:pt>
                <c:pt idx="5">
                  <c:v>-0.70329273424238936</c:v>
                </c:pt>
                <c:pt idx="6">
                  <c:v>-0.29127261323793852</c:v>
                </c:pt>
                <c:pt idx="7">
                  <c:v>1.2008810746168828</c:v>
                </c:pt>
                <c:pt idx="8">
                  <c:v>-0.24669518091792256</c:v>
                </c:pt>
                <c:pt idx="9">
                  <c:v>-2.113310333345185</c:v>
                </c:pt>
                <c:pt idx="10">
                  <c:v>-1.0687599985272558</c:v>
                </c:pt>
                <c:pt idx="11">
                  <c:v>-6.7790766973931826E-2</c:v>
                </c:pt>
                <c:pt idx="12">
                  <c:v>0.48830356568082245</c:v>
                </c:pt>
                <c:pt idx="13">
                  <c:v>-1.6015121501138234</c:v>
                </c:pt>
                <c:pt idx="14">
                  <c:v>-0.3536155890878962</c:v>
                </c:pt>
                <c:pt idx="15">
                  <c:v>-0.87663870717539361</c:v>
                </c:pt>
                <c:pt idx="16">
                  <c:v>2.6703911969729814</c:v>
                </c:pt>
                <c:pt idx="17">
                  <c:v>1.5078625078095533</c:v>
                </c:pt>
                <c:pt idx="18">
                  <c:v>-0.62598640963866747</c:v>
                </c:pt>
                <c:pt idx="19">
                  <c:v>-1.2439977360276275</c:v>
                </c:pt>
                <c:pt idx="20">
                  <c:v>-2.7118352938758861</c:v>
                </c:pt>
              </c:numCache>
            </c:numRef>
          </c:val>
        </c:ser>
        <c:ser>
          <c:idx val="4"/>
          <c:order val="4"/>
          <c:tx>
            <c:strRef>
              <c:f>データ検定!$R$132</c:f>
              <c:strCache>
                <c:ptCount val="1"/>
                <c:pt idx="0">
                  <c:v>５０歳代</c:v>
                </c:pt>
              </c:strCache>
            </c:strRef>
          </c:tx>
          <c:spPr>
            <a:ln>
              <a:solidFill>
                <a:schemeClr val="tx1"/>
              </a:solidFill>
            </a:ln>
          </c:spPr>
          <c:invertIfNegative val="0"/>
          <c:cat>
            <c:strRef>
              <c:f>データ検定!$M$133:$M$183</c:f>
              <c:strCache>
                <c:ptCount val="5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データ検定!$R$133:$R$153</c:f>
              <c:numCache>
                <c:formatCode>0.0000_ ;[Red]\-0.0000\ </c:formatCode>
                <c:ptCount val="21"/>
                <c:pt idx="0">
                  <c:v>-1.5612611463473507</c:v>
                </c:pt>
                <c:pt idx="1">
                  <c:v>-0.99812217454572838</c:v>
                </c:pt>
                <c:pt idx="2">
                  <c:v>1.2099597674863607</c:v>
                </c:pt>
                <c:pt idx="3">
                  <c:v>-3.205575859543933</c:v>
                </c:pt>
                <c:pt idx="4">
                  <c:v>-2.4282545361663166</c:v>
                </c:pt>
                <c:pt idx="5">
                  <c:v>1.3323555045217261</c:v>
                </c:pt>
                <c:pt idx="6">
                  <c:v>1.2682669517810197</c:v>
                </c:pt>
                <c:pt idx="7">
                  <c:v>-0.18322573674458476</c:v>
                </c:pt>
                <c:pt idx="8">
                  <c:v>0.17024343130636096</c:v>
                </c:pt>
                <c:pt idx="9">
                  <c:v>-2.8587455944654101</c:v>
                </c:pt>
                <c:pt idx="10">
                  <c:v>-0.58014619781165211</c:v>
                </c:pt>
                <c:pt idx="11">
                  <c:v>-0.8687593441869057</c:v>
                </c:pt>
                <c:pt idx="12">
                  <c:v>0.56755043766125657</c:v>
                </c:pt>
                <c:pt idx="13">
                  <c:v>-1.0871508753477128</c:v>
                </c:pt>
                <c:pt idx="14">
                  <c:v>-1.7921440788639933</c:v>
                </c:pt>
                <c:pt idx="15">
                  <c:v>-0.25313035842873099</c:v>
                </c:pt>
                <c:pt idx="16">
                  <c:v>-1.3596153128830613</c:v>
                </c:pt>
                <c:pt idx="17">
                  <c:v>0.99354963559364373</c:v>
                </c:pt>
                <c:pt idx="18">
                  <c:v>-1.2066014418706574</c:v>
                </c:pt>
                <c:pt idx="19">
                  <c:v>-1.8320838942936677</c:v>
                </c:pt>
                <c:pt idx="20">
                  <c:v>-3.0821024484929596</c:v>
                </c:pt>
              </c:numCache>
            </c:numRef>
          </c:val>
        </c:ser>
        <c:ser>
          <c:idx val="5"/>
          <c:order val="5"/>
          <c:tx>
            <c:strRef>
              <c:f>データ検定!$S$132</c:f>
              <c:strCache>
                <c:ptCount val="1"/>
                <c:pt idx="0">
                  <c:v>６０歳代</c:v>
                </c:pt>
              </c:strCache>
            </c:strRef>
          </c:tx>
          <c:spPr>
            <a:ln>
              <a:solidFill>
                <a:schemeClr val="tx1"/>
              </a:solidFill>
            </a:ln>
          </c:spPr>
          <c:invertIfNegative val="0"/>
          <c:cat>
            <c:strRef>
              <c:f>データ検定!$M$133:$M$183</c:f>
              <c:strCache>
                <c:ptCount val="5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データ検定!$S$133:$S$153</c:f>
              <c:numCache>
                <c:formatCode>0.0000_ ;[Red]\-0.0000\ </c:formatCode>
                <c:ptCount val="21"/>
                <c:pt idx="0">
                  <c:v>-1.3052136868475022</c:v>
                </c:pt>
                <c:pt idx="1">
                  <c:v>-1.3988539048602655</c:v>
                </c:pt>
                <c:pt idx="2">
                  <c:v>2.0543487787453572</c:v>
                </c:pt>
                <c:pt idx="3">
                  <c:v>-2.2332109886484477</c:v>
                </c:pt>
                <c:pt idx="4">
                  <c:v>-2.8428076827889641</c:v>
                </c:pt>
                <c:pt idx="5">
                  <c:v>1.5848073092827391</c:v>
                </c:pt>
                <c:pt idx="6">
                  <c:v>1.0379693532158896</c:v>
                </c:pt>
                <c:pt idx="7">
                  <c:v>-3.4809612064737991</c:v>
                </c:pt>
                <c:pt idx="8">
                  <c:v>-0.85172459693561731</c:v>
                </c:pt>
                <c:pt idx="9">
                  <c:v>-1.9036615919581719</c:v>
                </c:pt>
                <c:pt idx="10">
                  <c:v>1.1632690031237245</c:v>
                </c:pt>
                <c:pt idx="11">
                  <c:v>-2.3773735966394129</c:v>
                </c:pt>
                <c:pt idx="12">
                  <c:v>-2.3080941176145431</c:v>
                </c:pt>
                <c:pt idx="13">
                  <c:v>-0.87612287569591885</c:v>
                </c:pt>
                <c:pt idx="14">
                  <c:v>1.8452975650254384</c:v>
                </c:pt>
                <c:pt idx="15">
                  <c:v>-1.5676196850856137</c:v>
                </c:pt>
                <c:pt idx="16">
                  <c:v>-0.39544996495119988</c:v>
                </c:pt>
                <c:pt idx="17">
                  <c:v>-0.39544996495119988</c:v>
                </c:pt>
                <c:pt idx="18">
                  <c:v>-0.76196345957868472</c:v>
                </c:pt>
                <c:pt idx="19">
                  <c:v>0.43106023291143264</c:v>
                </c:pt>
                <c:pt idx="20">
                  <c:v>-3.2066587921332115</c:v>
                </c:pt>
              </c:numCache>
            </c:numRef>
          </c:val>
        </c:ser>
        <c:ser>
          <c:idx val="6"/>
          <c:order val="6"/>
          <c:tx>
            <c:strRef>
              <c:f>データ検定!$T$132</c:f>
              <c:strCache>
                <c:ptCount val="1"/>
                <c:pt idx="0">
                  <c:v>７０歳以上</c:v>
                </c:pt>
              </c:strCache>
            </c:strRef>
          </c:tx>
          <c:spPr>
            <a:ln>
              <a:solidFill>
                <a:schemeClr val="tx1"/>
              </a:solidFill>
            </a:ln>
          </c:spPr>
          <c:invertIfNegative val="0"/>
          <c:cat>
            <c:strRef>
              <c:f>データ検定!$M$133:$M$183</c:f>
              <c:strCache>
                <c:ptCount val="5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strCache>
            </c:strRef>
          </c:cat>
          <c:val>
            <c:numRef>
              <c:f>データ検定!$T$133:$T$153</c:f>
              <c:numCache>
                <c:formatCode>0.0000_ ;[Red]\-0.0000\ </c:formatCode>
                <c:ptCount val="21"/>
                <c:pt idx="0">
                  <c:v>0.7995939421929027</c:v>
                </c:pt>
                <c:pt idx="1">
                  <c:v>-2.9055722875458239</c:v>
                </c:pt>
                <c:pt idx="2">
                  <c:v>2.3402877038996968</c:v>
                </c:pt>
                <c:pt idx="3">
                  <c:v>-2.1584141658518483</c:v>
                </c:pt>
                <c:pt idx="4">
                  <c:v>-4.5061059397997676</c:v>
                </c:pt>
                <c:pt idx="5">
                  <c:v>1.3489588813675464</c:v>
                </c:pt>
                <c:pt idx="6">
                  <c:v>1.4150763368679893</c:v>
                </c:pt>
                <c:pt idx="7">
                  <c:v>-2.783696542197859</c:v>
                </c:pt>
                <c:pt idx="8">
                  <c:v>-2.2144803511299656</c:v>
                </c:pt>
                <c:pt idx="9">
                  <c:v>-3.3176796225047944</c:v>
                </c:pt>
                <c:pt idx="10">
                  <c:v>4.8805049204400692</c:v>
                </c:pt>
                <c:pt idx="11">
                  <c:v>-3.0394104024347963</c:v>
                </c:pt>
                <c:pt idx="12">
                  <c:v>-1.767040265870762</c:v>
                </c:pt>
                <c:pt idx="13">
                  <c:v>-0.79092393404603845</c:v>
                </c:pt>
                <c:pt idx="14">
                  <c:v>3.8869966596993002E-2</c:v>
                </c:pt>
                <c:pt idx="15">
                  <c:v>-0.74545194794161673</c:v>
                </c:pt>
                <c:pt idx="16">
                  <c:v>-1.7313133896718031</c:v>
                </c:pt>
                <c:pt idx="17">
                  <c:v>-0.67270548482551162</c:v>
                </c:pt>
                <c:pt idx="18">
                  <c:v>-1.5634348340494295</c:v>
                </c:pt>
                <c:pt idx="19">
                  <c:v>1.2503954029948232</c:v>
                </c:pt>
                <c:pt idx="20">
                  <c:v>-3.1967427504336334</c:v>
                </c:pt>
              </c:numCache>
            </c:numRef>
          </c:val>
        </c:ser>
        <c:dLbls>
          <c:showLegendKey val="0"/>
          <c:showVal val="0"/>
          <c:showCatName val="0"/>
          <c:showSerName val="0"/>
          <c:showPercent val="0"/>
          <c:showBubbleSize val="0"/>
        </c:dLbls>
        <c:gapWidth val="150"/>
        <c:shape val="box"/>
        <c:axId val="111723648"/>
        <c:axId val="111725184"/>
        <c:axId val="111397952"/>
      </c:bar3DChart>
      <c:catAx>
        <c:axId val="111723648"/>
        <c:scaling>
          <c:orientation val="minMax"/>
        </c:scaling>
        <c:delete val="0"/>
        <c:axPos val="b"/>
        <c:majorTickMark val="out"/>
        <c:minorTickMark val="none"/>
        <c:tickLblPos val="low"/>
        <c:txPr>
          <a:bodyPr rot="0" vert="eaVert"/>
          <a:lstStyle/>
          <a:p>
            <a:pPr>
              <a:defRPr/>
            </a:pPr>
            <a:endParaRPr lang="ja-JP"/>
          </a:p>
        </c:txPr>
        <c:crossAx val="111725184"/>
        <c:crosses val="autoZero"/>
        <c:auto val="1"/>
        <c:lblAlgn val="ctr"/>
        <c:lblOffset val="100"/>
        <c:tickLblSkip val="1"/>
        <c:noMultiLvlLbl val="0"/>
      </c:catAx>
      <c:valAx>
        <c:axId val="111725184"/>
        <c:scaling>
          <c:orientation val="minMax"/>
        </c:scaling>
        <c:delete val="0"/>
        <c:axPos val="l"/>
        <c:majorGridlines/>
        <c:minorGridlines/>
        <c:numFmt formatCode="0.0000_ ;[Red]\-0.0000\ " sourceLinked="1"/>
        <c:majorTickMark val="out"/>
        <c:minorTickMark val="none"/>
        <c:tickLblPos val="nextTo"/>
        <c:crossAx val="111723648"/>
        <c:crosses val="autoZero"/>
        <c:crossBetween val="between"/>
      </c:valAx>
      <c:serAx>
        <c:axId val="111397952"/>
        <c:scaling>
          <c:orientation val="minMax"/>
        </c:scaling>
        <c:delete val="0"/>
        <c:axPos val="b"/>
        <c:majorTickMark val="out"/>
        <c:minorTickMark val="none"/>
        <c:tickLblPos val="low"/>
        <c:txPr>
          <a:bodyPr/>
          <a:lstStyle/>
          <a:p>
            <a:pPr>
              <a:defRPr sz="800"/>
            </a:pPr>
            <a:endParaRPr lang="ja-JP"/>
          </a:p>
        </c:txPr>
        <c:crossAx val="111725184"/>
        <c:crosses val="autoZero"/>
        <c:tickLblSkip val="1"/>
      </c:serAx>
    </c:plotArea>
    <c:legend>
      <c:legendPos val="r"/>
      <c:layout>
        <c:manualLayout>
          <c:xMode val="edge"/>
          <c:yMode val="edge"/>
          <c:x val="0.84508585653117863"/>
          <c:y val="4.5104806790830655E-2"/>
          <c:w val="0.11262542142808231"/>
          <c:h val="0.43511110642763834"/>
        </c:manualLayout>
      </c:layout>
      <c:overlay val="0"/>
      <c:txPr>
        <a:bodyPr/>
        <a:lstStyle/>
        <a:p>
          <a:pPr>
            <a:defRPr sz="800" baseline="0"/>
          </a:pPr>
          <a:endParaRPr lang="ja-JP"/>
        </a:p>
      </c:txPr>
    </c:legend>
    <c:plotVisOnly val="1"/>
    <c:dispBlanksAs val="gap"/>
    <c:showDLblsOverMax val="0"/>
  </c:chart>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400" b="1" i="0" u="none" strike="noStrike" baseline="0">
                <a:effectLst/>
              </a:rPr>
              <a:t>マルチ取引の件数上位</a:t>
            </a:r>
            <a:r>
              <a:rPr lang="en-US" altLang="ja-JP" sz="1400" b="1" i="0" u="none" strike="noStrike" baseline="0">
                <a:effectLst/>
              </a:rPr>
              <a:t>20</a:t>
            </a:r>
            <a:r>
              <a:rPr lang="ja-JP" altLang="ja-JP" sz="1400" b="1" i="0" u="none" strike="noStrike" baseline="0">
                <a:effectLst/>
              </a:rPr>
              <a:t>商品サービス（中分類）の</a:t>
            </a:r>
            <a:r>
              <a:rPr lang="ja-JP" altLang="en-US" sz="1400" b="1" i="0" u="none" strike="noStrike" baseline="0">
                <a:effectLst/>
              </a:rPr>
              <a:t>年齢別</a:t>
            </a:r>
            <a:r>
              <a:rPr lang="ja-JP" altLang="en-US" sz="1400"/>
              <a:t>人口調整（</a:t>
            </a:r>
            <a:r>
              <a:rPr lang="en-US" altLang="ja-JP" sz="1400"/>
              <a:t>10</a:t>
            </a:r>
            <a:r>
              <a:rPr lang="ja-JP" altLang="en-US" sz="1400"/>
              <a:t>万人当たり）相談件数</a:t>
            </a:r>
          </a:p>
        </c:rich>
      </c:tx>
      <c:layout>
        <c:manualLayout>
          <c:xMode val="edge"/>
          <c:yMode val="edge"/>
          <c:x val="0.10724627624481257"/>
          <c:y val="2.9253732030878648E-2"/>
        </c:manualLayout>
      </c:layout>
      <c:overlay val="1"/>
    </c:title>
    <c:autoTitleDeleted val="0"/>
    <c:plotArea>
      <c:layout>
        <c:manualLayout>
          <c:layoutTarget val="inner"/>
          <c:xMode val="edge"/>
          <c:yMode val="edge"/>
          <c:x val="0.11701847875623086"/>
          <c:y val="2.1125352893272033E-2"/>
          <c:w val="0.84444372561039038"/>
          <c:h val="0.77340631739114629"/>
        </c:manualLayout>
      </c:layout>
      <c:lineChart>
        <c:grouping val="standard"/>
        <c:varyColors val="0"/>
        <c:ser>
          <c:idx val="0"/>
          <c:order val="0"/>
          <c:tx>
            <c:strRef>
              <c:f>データ選択!$C$64</c:f>
              <c:strCache>
                <c:ptCount val="1"/>
                <c:pt idx="0">
                  <c:v>２０歳未満</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データ選択!$C$65:$C$84</c:f>
              <c:numCache>
                <c:formatCode>0.00_ ;[Red]\-0.00\ </c:formatCode>
                <c:ptCount val="20"/>
                <c:pt idx="0">
                  <c:v>4.3731521518904195E-3</c:v>
                </c:pt>
                <c:pt idx="1">
                  <c:v>1.7492608607561678E-2</c:v>
                </c:pt>
                <c:pt idx="2">
                  <c:v>1.7492608607561678E-2</c:v>
                </c:pt>
                <c:pt idx="3">
                  <c:v>2.6238912911342518E-2</c:v>
                </c:pt>
                <c:pt idx="4">
                  <c:v>1.7492608607561678E-2</c:v>
                </c:pt>
                <c:pt idx="5">
                  <c:v>0</c:v>
                </c:pt>
                <c:pt idx="6">
                  <c:v>0</c:v>
                </c:pt>
                <c:pt idx="7">
                  <c:v>8.7463043037808389E-3</c:v>
                </c:pt>
                <c:pt idx="8">
                  <c:v>4.3731521518904195E-3</c:v>
                </c:pt>
                <c:pt idx="9">
                  <c:v>1.3119456455671259E-2</c:v>
                </c:pt>
                <c:pt idx="10">
                  <c:v>0</c:v>
                </c:pt>
                <c:pt idx="11">
                  <c:v>2.18657607594521E-2</c:v>
                </c:pt>
                <c:pt idx="12">
                  <c:v>0</c:v>
                </c:pt>
                <c:pt idx="13">
                  <c:v>4.3731521518904195E-3</c:v>
                </c:pt>
                <c:pt idx="14">
                  <c:v>0</c:v>
                </c:pt>
                <c:pt idx="15">
                  <c:v>1.7492608607561678E-2</c:v>
                </c:pt>
                <c:pt idx="16">
                  <c:v>0</c:v>
                </c:pt>
                <c:pt idx="17">
                  <c:v>0</c:v>
                </c:pt>
                <c:pt idx="18">
                  <c:v>0</c:v>
                </c:pt>
                <c:pt idx="19">
                  <c:v>4.3731521518904195E-3</c:v>
                </c:pt>
              </c:numCache>
            </c:numRef>
          </c:val>
          <c:smooth val="0"/>
        </c:ser>
        <c:ser>
          <c:idx val="1"/>
          <c:order val="1"/>
          <c:tx>
            <c:strRef>
              <c:f>データ選択!$D$64</c:f>
              <c:strCache>
                <c:ptCount val="1"/>
                <c:pt idx="0">
                  <c:v>２０歳代</c:v>
                </c:pt>
              </c:strCache>
            </c:strRef>
          </c:tx>
          <c:spPr>
            <a:ln>
              <a:solidFill>
                <a:srgbClr val="00B050"/>
              </a:solidFill>
            </a:ln>
          </c:spPr>
          <c:marker>
            <c:spPr>
              <a:solidFill>
                <a:srgbClr val="00B050"/>
              </a:solidFill>
              <a:ln>
                <a:solidFill>
                  <a:srgbClr val="00B050"/>
                </a:solidFill>
              </a:ln>
            </c:spPr>
          </c:marker>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データ選択!$D$65:$D$84</c:f>
              <c:numCache>
                <c:formatCode>0.00_ ;[Red]\-0.00\ </c:formatCode>
                <c:ptCount val="20"/>
                <c:pt idx="0">
                  <c:v>1.0932837827968735</c:v>
                </c:pt>
                <c:pt idx="1">
                  <c:v>1.0859952242448945</c:v>
                </c:pt>
                <c:pt idx="2">
                  <c:v>0.13848261248760399</c:v>
                </c:pt>
                <c:pt idx="3">
                  <c:v>0.55393044995041596</c:v>
                </c:pt>
                <c:pt idx="4">
                  <c:v>0.67054738678208248</c:v>
                </c:pt>
                <c:pt idx="5">
                  <c:v>8.7462702623749888E-2</c:v>
                </c:pt>
                <c:pt idx="6">
                  <c:v>0.14577117103958315</c:v>
                </c:pt>
                <c:pt idx="7">
                  <c:v>0.35713936904697868</c:v>
                </c:pt>
                <c:pt idx="8">
                  <c:v>0.18950252235145806</c:v>
                </c:pt>
                <c:pt idx="9">
                  <c:v>0.32798513483906205</c:v>
                </c:pt>
                <c:pt idx="10">
                  <c:v>5.8308468415833259E-2</c:v>
                </c:pt>
                <c:pt idx="11">
                  <c:v>0.18221396379947893</c:v>
                </c:pt>
                <c:pt idx="12">
                  <c:v>0.1311940539356248</c:v>
                </c:pt>
                <c:pt idx="13">
                  <c:v>0.13848261248760399</c:v>
                </c:pt>
                <c:pt idx="14">
                  <c:v>6.5597026967812402E-2</c:v>
                </c:pt>
                <c:pt idx="15">
                  <c:v>7.2885585519791574E-2</c:v>
                </c:pt>
                <c:pt idx="16">
                  <c:v>6.5597026967812402E-2</c:v>
                </c:pt>
                <c:pt idx="17">
                  <c:v>1.4577117103958315E-2</c:v>
                </c:pt>
                <c:pt idx="18">
                  <c:v>9.4751261175729032E-2</c:v>
                </c:pt>
                <c:pt idx="19">
                  <c:v>6.5597026967812402E-2</c:v>
                </c:pt>
              </c:numCache>
            </c:numRef>
          </c:val>
          <c:smooth val="0"/>
        </c:ser>
        <c:ser>
          <c:idx val="2"/>
          <c:order val="2"/>
          <c:tx>
            <c:strRef>
              <c:f>データ選択!$E$64</c:f>
              <c:strCache>
                <c:ptCount val="1"/>
                <c:pt idx="0">
                  <c:v>３０歳代</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データ選択!$E$65:$E$84</c:f>
              <c:numCache>
                <c:formatCode>0.00_ ;[Red]\-0.00\ </c:formatCode>
                <c:ptCount val="20"/>
                <c:pt idx="0">
                  <c:v>0.41372813957047072</c:v>
                </c:pt>
                <c:pt idx="1">
                  <c:v>0.19307313179955302</c:v>
                </c:pt>
                <c:pt idx="2">
                  <c:v>9.9294753496912996E-2</c:v>
                </c:pt>
                <c:pt idx="3">
                  <c:v>0.12136025427400476</c:v>
                </c:pt>
                <c:pt idx="4">
                  <c:v>8.274562791409415E-2</c:v>
                </c:pt>
                <c:pt idx="5">
                  <c:v>6.0680127137002382E-2</c:v>
                </c:pt>
                <c:pt idx="6">
                  <c:v>4.9647376748456498E-2</c:v>
                </c:pt>
                <c:pt idx="7">
                  <c:v>5.5163751942729433E-2</c:v>
                </c:pt>
                <c:pt idx="8">
                  <c:v>9.9294753496912996E-2</c:v>
                </c:pt>
                <c:pt idx="9">
                  <c:v>1.1032750388545887E-2</c:v>
                </c:pt>
                <c:pt idx="10">
                  <c:v>0</c:v>
                </c:pt>
                <c:pt idx="11">
                  <c:v>2.7581875971364717E-2</c:v>
                </c:pt>
                <c:pt idx="12">
                  <c:v>3.3098251165637659E-2</c:v>
                </c:pt>
                <c:pt idx="13">
                  <c:v>3.3098251165637659E-2</c:v>
                </c:pt>
                <c:pt idx="14">
                  <c:v>1.1032750388545887E-2</c:v>
                </c:pt>
                <c:pt idx="15">
                  <c:v>5.5163751942729437E-3</c:v>
                </c:pt>
                <c:pt idx="16">
                  <c:v>1.1032750388545887E-2</c:v>
                </c:pt>
                <c:pt idx="17">
                  <c:v>2.7581875971364717E-2</c:v>
                </c:pt>
                <c:pt idx="18">
                  <c:v>1.1032750388545887E-2</c:v>
                </c:pt>
                <c:pt idx="19">
                  <c:v>5.5163751942729437E-3</c:v>
                </c:pt>
              </c:numCache>
            </c:numRef>
          </c:val>
          <c:smooth val="0"/>
        </c:ser>
        <c:ser>
          <c:idx val="3"/>
          <c:order val="3"/>
          <c:tx>
            <c:strRef>
              <c:f>データ選択!$F$64</c:f>
              <c:strCache>
                <c:ptCount val="1"/>
                <c:pt idx="0">
                  <c:v>４０歳代</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データ選択!$F$65:$F$84</c:f>
              <c:numCache>
                <c:formatCode>0.00_ ;[Red]\-0.00\ </c:formatCode>
                <c:ptCount val="20"/>
                <c:pt idx="0">
                  <c:v>0.37555929273481742</c:v>
                </c:pt>
                <c:pt idx="1">
                  <c:v>0.29806293074191859</c:v>
                </c:pt>
                <c:pt idx="2">
                  <c:v>0.18479901705998952</c:v>
                </c:pt>
                <c:pt idx="3">
                  <c:v>8.3457620607737204E-2</c:v>
                </c:pt>
                <c:pt idx="4">
                  <c:v>4.1728810303868602E-2</c:v>
                </c:pt>
                <c:pt idx="5">
                  <c:v>7.7496361992898832E-2</c:v>
                </c:pt>
                <c:pt idx="6">
                  <c:v>7.7496361992898832E-2</c:v>
                </c:pt>
                <c:pt idx="7">
                  <c:v>0.10134139645225232</c:v>
                </c:pt>
                <c:pt idx="8">
                  <c:v>6.5573844763222089E-2</c:v>
                </c:pt>
                <c:pt idx="9">
                  <c:v>1.1922517229676743E-2</c:v>
                </c:pt>
                <c:pt idx="10">
                  <c:v>2.3845034459353487E-2</c:v>
                </c:pt>
                <c:pt idx="11">
                  <c:v>3.576755168903023E-2</c:v>
                </c:pt>
                <c:pt idx="12">
                  <c:v>4.1728810303868602E-2</c:v>
                </c:pt>
                <c:pt idx="13">
                  <c:v>1.1922517229676743E-2</c:v>
                </c:pt>
                <c:pt idx="14">
                  <c:v>2.3845034459353487E-2</c:v>
                </c:pt>
                <c:pt idx="15">
                  <c:v>1.1922517229676743E-2</c:v>
                </c:pt>
                <c:pt idx="16">
                  <c:v>4.7690068918706974E-2</c:v>
                </c:pt>
                <c:pt idx="17">
                  <c:v>3.576755168903023E-2</c:v>
                </c:pt>
                <c:pt idx="18">
                  <c:v>1.1922517229676743E-2</c:v>
                </c:pt>
                <c:pt idx="19">
                  <c:v>5.9612586148383717E-3</c:v>
                </c:pt>
              </c:numCache>
            </c:numRef>
          </c:val>
          <c:smooth val="0"/>
        </c:ser>
        <c:ser>
          <c:idx val="4"/>
          <c:order val="4"/>
          <c:tx>
            <c:strRef>
              <c:f>データ選択!$G$64</c:f>
              <c:strCache>
                <c:ptCount val="1"/>
                <c:pt idx="0">
                  <c:v>５０歳代</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データ選択!$G$65:$G$84</c:f>
              <c:numCache>
                <c:formatCode>0.00_ ;[Red]\-0.00\ </c:formatCode>
                <c:ptCount val="20"/>
                <c:pt idx="0">
                  <c:v>0.36178045776020001</c:v>
                </c:pt>
                <c:pt idx="1">
                  <c:v>0.27593424744422035</c:v>
                </c:pt>
                <c:pt idx="2">
                  <c:v>0.20848365362452206</c:v>
                </c:pt>
                <c:pt idx="3">
                  <c:v>6.1318721654271192E-2</c:v>
                </c:pt>
                <c:pt idx="4">
                  <c:v>5.5186849488844072E-2</c:v>
                </c:pt>
                <c:pt idx="5">
                  <c:v>0.12263744330854238</c:v>
                </c:pt>
                <c:pt idx="6">
                  <c:v>0.11037369897768814</c:v>
                </c:pt>
                <c:pt idx="7">
                  <c:v>7.3582465985125425E-2</c:v>
                </c:pt>
                <c:pt idx="8">
                  <c:v>7.3582465985125425E-2</c:v>
                </c:pt>
                <c:pt idx="9">
                  <c:v>0</c:v>
                </c:pt>
                <c:pt idx="10">
                  <c:v>3.0659360827135596E-2</c:v>
                </c:pt>
                <c:pt idx="11">
                  <c:v>2.4527488661708473E-2</c:v>
                </c:pt>
                <c:pt idx="12">
                  <c:v>4.2923105157989833E-2</c:v>
                </c:pt>
                <c:pt idx="13">
                  <c:v>1.8395616496281356E-2</c:v>
                </c:pt>
                <c:pt idx="14">
                  <c:v>6.1318721654271182E-3</c:v>
                </c:pt>
                <c:pt idx="15">
                  <c:v>1.8395616496281356E-2</c:v>
                </c:pt>
                <c:pt idx="16">
                  <c:v>6.1318721654271182E-3</c:v>
                </c:pt>
                <c:pt idx="17">
                  <c:v>3.0659360827135596E-2</c:v>
                </c:pt>
                <c:pt idx="18">
                  <c:v>6.1318721654271182E-3</c:v>
                </c:pt>
                <c:pt idx="19">
                  <c:v>0</c:v>
                </c:pt>
              </c:numCache>
            </c:numRef>
          </c:val>
          <c:smooth val="0"/>
        </c:ser>
        <c:ser>
          <c:idx val="5"/>
          <c:order val="5"/>
          <c:tx>
            <c:strRef>
              <c:f>データ選択!$H$64</c:f>
              <c:strCache>
                <c:ptCount val="1"/>
                <c:pt idx="0">
                  <c:v>６０歳代</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データ選択!$H$65:$H$84</c:f>
              <c:numCache>
                <c:formatCode>0.00_ ;[Red]\-0.00\ </c:formatCode>
                <c:ptCount val="20"/>
                <c:pt idx="0">
                  <c:v>0.37813560732031076</c:v>
                </c:pt>
                <c:pt idx="1">
                  <c:v>0.26305085726630312</c:v>
                </c:pt>
                <c:pt idx="2">
                  <c:v>0.23016950010801526</c:v>
                </c:pt>
                <c:pt idx="3">
                  <c:v>9.3163845281815705E-2</c:v>
                </c:pt>
                <c:pt idx="4">
                  <c:v>4.9322035737431838E-2</c:v>
                </c:pt>
                <c:pt idx="5">
                  <c:v>0.12604520244010359</c:v>
                </c:pt>
                <c:pt idx="6">
                  <c:v>0.10412429766791166</c:v>
                </c:pt>
                <c:pt idx="7">
                  <c:v>1.0960452386095965E-2</c:v>
                </c:pt>
                <c:pt idx="8">
                  <c:v>5.4802261930479823E-2</c:v>
                </c:pt>
                <c:pt idx="9">
                  <c:v>1.6440678579143945E-2</c:v>
                </c:pt>
                <c:pt idx="10">
                  <c:v>5.4802261930479823E-2</c:v>
                </c:pt>
                <c:pt idx="11">
                  <c:v>5.4802261930479825E-3</c:v>
                </c:pt>
                <c:pt idx="12">
                  <c:v>5.4802261930479825E-3</c:v>
                </c:pt>
                <c:pt idx="13">
                  <c:v>2.192090477219193E-2</c:v>
                </c:pt>
                <c:pt idx="14">
                  <c:v>4.9322035737431838E-2</c:v>
                </c:pt>
                <c:pt idx="15">
                  <c:v>5.4802261930479825E-3</c:v>
                </c:pt>
                <c:pt idx="16">
                  <c:v>1.6440678579143945E-2</c:v>
                </c:pt>
                <c:pt idx="17">
                  <c:v>1.6440678579143945E-2</c:v>
                </c:pt>
                <c:pt idx="18">
                  <c:v>1.0960452386095965E-2</c:v>
                </c:pt>
                <c:pt idx="19">
                  <c:v>2.192090477219193E-2</c:v>
                </c:pt>
              </c:numCache>
            </c:numRef>
          </c:val>
          <c:smooth val="0"/>
        </c:ser>
        <c:ser>
          <c:idx val="6"/>
          <c:order val="6"/>
          <c:tx>
            <c:strRef>
              <c:f>データ選択!$I$64</c:f>
              <c:strCache>
                <c:ptCount val="1"/>
                <c:pt idx="0">
                  <c:v>７０歳以上</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データ選択!$I$65:$I$84</c:f>
              <c:numCache>
                <c:formatCode>0.00_ ;[Red]\-0.00\ </c:formatCode>
                <c:ptCount val="20"/>
                <c:pt idx="0">
                  <c:v>0.47063270910639116</c:v>
                </c:pt>
                <c:pt idx="1">
                  <c:v>0.21392395868472325</c:v>
                </c:pt>
                <c:pt idx="2">
                  <c:v>0.23293942167892087</c:v>
                </c:pt>
                <c:pt idx="3">
                  <c:v>9.9831180719537518E-2</c:v>
                </c:pt>
                <c:pt idx="4">
                  <c:v>1.901546299419762E-2</c:v>
                </c:pt>
                <c:pt idx="5">
                  <c:v>0.11884664371373513</c:v>
                </c:pt>
                <c:pt idx="6">
                  <c:v>0.10933891221663633</c:v>
                </c:pt>
                <c:pt idx="7">
                  <c:v>2.8523194491296432E-2</c:v>
                </c:pt>
                <c:pt idx="8">
                  <c:v>3.3277060239845835E-2</c:v>
                </c:pt>
                <c:pt idx="9">
                  <c:v>0</c:v>
                </c:pt>
                <c:pt idx="10">
                  <c:v>9.9831180719537518E-2</c:v>
                </c:pt>
                <c:pt idx="11">
                  <c:v>0</c:v>
                </c:pt>
                <c:pt idx="12">
                  <c:v>1.4261597245648216E-2</c:v>
                </c:pt>
                <c:pt idx="13">
                  <c:v>2.376932874274703E-2</c:v>
                </c:pt>
                <c:pt idx="14">
                  <c:v>2.8523194491296432E-2</c:v>
                </c:pt>
                <c:pt idx="15">
                  <c:v>1.4261597245648216E-2</c:v>
                </c:pt>
                <c:pt idx="16">
                  <c:v>4.7538657485494051E-3</c:v>
                </c:pt>
                <c:pt idx="17">
                  <c:v>1.4261597245648216E-2</c:v>
                </c:pt>
                <c:pt idx="18">
                  <c:v>4.7538657485494051E-3</c:v>
                </c:pt>
                <c:pt idx="19">
                  <c:v>2.8523194491296432E-2</c:v>
                </c:pt>
              </c:numCache>
            </c:numRef>
          </c:val>
          <c:smooth val="0"/>
        </c:ser>
        <c:ser>
          <c:idx val="7"/>
          <c:order val="7"/>
          <c:tx>
            <c:strRef>
              <c:f>データ選択!$K$64</c:f>
              <c:strCache>
                <c:ptCount val="1"/>
                <c:pt idx="0">
                  <c:v>合計</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データ選択!$K$65:$K$84</c:f>
              <c:numCache>
                <c:formatCode>0.00_ ;[Red]\-0.00\ </c:formatCode>
                <c:ptCount val="20"/>
                <c:pt idx="0">
                  <c:v>0.43730406044941489</c:v>
                </c:pt>
                <c:pt idx="1">
                  <c:v>0.31704544382582578</c:v>
                </c:pt>
                <c:pt idx="2">
                  <c:v>0.17179802374798442</c:v>
                </c:pt>
                <c:pt idx="3">
                  <c:v>0.1530564211572952</c:v>
                </c:pt>
                <c:pt idx="4">
                  <c:v>0.1155732159759168</c:v>
                </c:pt>
                <c:pt idx="5">
                  <c:v>9.2927112845500662E-2</c:v>
                </c:pt>
                <c:pt idx="6">
                  <c:v>8.3556311550156068E-2</c:v>
                </c:pt>
                <c:pt idx="7">
                  <c:v>7.7309110686592991E-2</c:v>
                </c:pt>
                <c:pt idx="8">
                  <c:v>7.0281009715084525E-2</c:v>
                </c:pt>
                <c:pt idx="9">
                  <c:v>4.3730406044941487E-2</c:v>
                </c:pt>
                <c:pt idx="10">
                  <c:v>3.9045005397269184E-2</c:v>
                </c:pt>
                <c:pt idx="11">
                  <c:v>3.6702305073433035E-2</c:v>
                </c:pt>
                <c:pt idx="12">
                  <c:v>3.5140504857542262E-2</c:v>
                </c:pt>
                <c:pt idx="13">
                  <c:v>3.2797804533706114E-2</c:v>
                </c:pt>
                <c:pt idx="14">
                  <c:v>2.8112403886033813E-2</c:v>
                </c:pt>
                <c:pt idx="15">
                  <c:v>2.1084302914525361E-2</c:v>
                </c:pt>
                <c:pt idx="16">
                  <c:v>2.0303402806579975E-2</c:v>
                </c:pt>
                <c:pt idx="17">
                  <c:v>2.0303402806579975E-2</c:v>
                </c:pt>
                <c:pt idx="18">
                  <c:v>1.7960702482743826E-2</c:v>
                </c:pt>
                <c:pt idx="19">
                  <c:v>1.7960702482743826E-2</c:v>
                </c:pt>
              </c:numCache>
            </c:numRef>
          </c:val>
          <c:smooth val="0"/>
        </c:ser>
        <c:dLbls>
          <c:showLegendKey val="0"/>
          <c:showVal val="0"/>
          <c:showCatName val="0"/>
          <c:showSerName val="0"/>
          <c:showPercent val="0"/>
          <c:showBubbleSize val="0"/>
        </c:dLbls>
        <c:dropLines/>
        <c:marker val="1"/>
        <c:smooth val="0"/>
        <c:axId val="112045440"/>
        <c:axId val="112055424"/>
      </c:lineChart>
      <c:catAx>
        <c:axId val="112045440"/>
        <c:scaling>
          <c:orientation val="minMax"/>
        </c:scaling>
        <c:delete val="0"/>
        <c:axPos val="b"/>
        <c:majorTickMark val="out"/>
        <c:minorTickMark val="none"/>
        <c:tickLblPos val="nextTo"/>
        <c:txPr>
          <a:bodyPr rot="0" vert="eaVert"/>
          <a:lstStyle/>
          <a:p>
            <a:pPr>
              <a:defRPr/>
            </a:pPr>
            <a:endParaRPr lang="ja-JP"/>
          </a:p>
        </c:txPr>
        <c:crossAx val="112055424"/>
        <c:crosses val="autoZero"/>
        <c:auto val="1"/>
        <c:lblAlgn val="ctr"/>
        <c:lblOffset val="100"/>
        <c:tickLblSkip val="1"/>
        <c:noMultiLvlLbl val="0"/>
      </c:catAx>
      <c:valAx>
        <c:axId val="112055424"/>
        <c:scaling>
          <c:orientation val="minMax"/>
        </c:scaling>
        <c:delete val="0"/>
        <c:axPos val="l"/>
        <c:majorGridlines/>
        <c:title>
          <c:tx>
            <c:rich>
              <a:bodyPr rot="0" vert="wordArtVertRtl"/>
              <a:lstStyle/>
              <a:p>
                <a:pPr>
                  <a:defRPr/>
                </a:pPr>
                <a:r>
                  <a:rPr lang="ja-JP" altLang="en-US"/>
                  <a:t>人口調整相談件数</a:t>
                </a:r>
              </a:p>
            </c:rich>
          </c:tx>
          <c:layout>
            <c:manualLayout>
              <c:xMode val="edge"/>
              <c:yMode val="edge"/>
              <c:x val="3.1376368835714361E-2"/>
              <c:y val="1.7501234398900796E-3"/>
            </c:manualLayout>
          </c:layout>
          <c:overlay val="0"/>
        </c:title>
        <c:numFmt formatCode="0.00_ ;[Red]\-0.00\ " sourceLinked="1"/>
        <c:majorTickMark val="out"/>
        <c:minorTickMark val="none"/>
        <c:tickLblPos val="nextTo"/>
        <c:crossAx val="112045440"/>
        <c:crosses val="autoZero"/>
        <c:crossBetween val="between"/>
      </c:valAx>
    </c:plotArea>
    <c:legend>
      <c:legendPos val="r"/>
      <c:layout>
        <c:manualLayout>
          <c:xMode val="edge"/>
          <c:yMode val="edge"/>
          <c:x val="0.8497268076579374"/>
          <c:y val="0.19842999746763162"/>
          <c:w val="0.11597433373577877"/>
          <c:h val="0.34031820245972333"/>
        </c:manualLayout>
      </c:layout>
      <c:overlay val="0"/>
    </c:legend>
    <c:plotVisOnly val="1"/>
    <c:dispBlanksAs val="gap"/>
    <c:showDLblsOverMax val="0"/>
  </c:chart>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600" b="1" i="0" u="none" strike="noStrike" baseline="0">
                <a:effectLst/>
              </a:rPr>
              <a:t>マルチ取引の件数上位</a:t>
            </a:r>
            <a:r>
              <a:rPr lang="en-US" altLang="ja-JP" sz="1600" b="1" i="0" u="none" strike="noStrike" baseline="0">
                <a:effectLst/>
              </a:rPr>
              <a:t>20</a:t>
            </a:r>
            <a:r>
              <a:rPr lang="ja-JP" altLang="ja-JP" sz="1600" b="1" i="0" u="none" strike="noStrike" baseline="0">
                <a:effectLst/>
              </a:rPr>
              <a:t>商品サービス（中分類）</a:t>
            </a:r>
            <a:r>
              <a:rPr lang="ja-JP" altLang="en-US" sz="1600" b="1" i="0" u="none" strike="noStrike" baseline="0">
                <a:effectLst/>
              </a:rPr>
              <a:t>の年齢</a:t>
            </a:r>
            <a:r>
              <a:rPr lang="ja-JP" altLang="ja-JP" sz="1600" b="1" i="0" u="none" strike="noStrike" baseline="0">
                <a:effectLst/>
              </a:rPr>
              <a:t>別</a:t>
            </a:r>
            <a:r>
              <a:rPr lang="ja-JP" altLang="ja-JP" sz="1600" b="1" i="0" baseline="0">
                <a:effectLst/>
              </a:rPr>
              <a:t>人口調整（</a:t>
            </a:r>
            <a:r>
              <a:rPr lang="en-US" altLang="ja-JP" sz="1600" b="1" i="0" baseline="0">
                <a:effectLst/>
              </a:rPr>
              <a:t>10</a:t>
            </a:r>
            <a:r>
              <a:rPr lang="ja-JP" altLang="ja-JP" sz="1600" b="1" i="0" baseline="0">
                <a:effectLst/>
              </a:rPr>
              <a:t>万人当たり）相談件数</a:t>
            </a:r>
            <a:endParaRPr lang="ja-JP" altLang="ja-JP" sz="1600" baseline="0">
              <a:effectLst/>
            </a:endParaRPr>
          </a:p>
        </c:rich>
      </c:tx>
      <c:layout>
        <c:manualLayout>
          <c:xMode val="edge"/>
          <c:yMode val="edge"/>
          <c:x val="9.2139271477060705E-2"/>
          <c:y val="1.2546584546361934E-2"/>
        </c:manualLayout>
      </c:layout>
      <c:overlay val="1"/>
    </c:title>
    <c:autoTitleDeleted val="0"/>
    <c:plotArea>
      <c:layout>
        <c:manualLayout>
          <c:layoutTarget val="inner"/>
          <c:xMode val="edge"/>
          <c:yMode val="edge"/>
          <c:x val="0.31282344161973441"/>
          <c:y val="0.16921851902223578"/>
          <c:w val="0.46576817982285096"/>
          <c:h val="0.71384039756536988"/>
        </c:manualLayout>
      </c:layout>
      <c:radarChart>
        <c:radarStyle val="marker"/>
        <c:varyColors val="0"/>
        <c:ser>
          <c:idx val="0"/>
          <c:order val="0"/>
          <c:tx>
            <c:strRef>
              <c:f>データ選択!$C$64</c:f>
              <c:strCache>
                <c:ptCount val="1"/>
                <c:pt idx="0">
                  <c:v>２０歳未満</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データ選択!$C$65:$C$84</c:f>
              <c:numCache>
                <c:formatCode>0.00_ ;[Red]\-0.00\ </c:formatCode>
                <c:ptCount val="20"/>
                <c:pt idx="0">
                  <c:v>4.3731521518904195E-3</c:v>
                </c:pt>
                <c:pt idx="1">
                  <c:v>1.7492608607561678E-2</c:v>
                </c:pt>
                <c:pt idx="2">
                  <c:v>1.7492608607561678E-2</c:v>
                </c:pt>
                <c:pt idx="3">
                  <c:v>2.6238912911342518E-2</c:v>
                </c:pt>
                <c:pt idx="4">
                  <c:v>1.7492608607561678E-2</c:v>
                </c:pt>
                <c:pt idx="5">
                  <c:v>0</c:v>
                </c:pt>
                <c:pt idx="6">
                  <c:v>0</c:v>
                </c:pt>
                <c:pt idx="7">
                  <c:v>8.7463043037808389E-3</c:v>
                </c:pt>
                <c:pt idx="8">
                  <c:v>4.3731521518904195E-3</c:v>
                </c:pt>
                <c:pt idx="9">
                  <c:v>1.3119456455671259E-2</c:v>
                </c:pt>
                <c:pt idx="10">
                  <c:v>0</c:v>
                </c:pt>
                <c:pt idx="11">
                  <c:v>2.18657607594521E-2</c:v>
                </c:pt>
                <c:pt idx="12">
                  <c:v>0</c:v>
                </c:pt>
                <c:pt idx="13">
                  <c:v>4.3731521518904195E-3</c:v>
                </c:pt>
                <c:pt idx="14">
                  <c:v>0</c:v>
                </c:pt>
                <c:pt idx="15">
                  <c:v>1.7492608607561678E-2</c:v>
                </c:pt>
                <c:pt idx="16">
                  <c:v>0</c:v>
                </c:pt>
                <c:pt idx="17">
                  <c:v>0</c:v>
                </c:pt>
                <c:pt idx="18">
                  <c:v>0</c:v>
                </c:pt>
                <c:pt idx="19">
                  <c:v>4.3731521518904195E-3</c:v>
                </c:pt>
              </c:numCache>
            </c:numRef>
          </c:val>
        </c:ser>
        <c:ser>
          <c:idx val="1"/>
          <c:order val="1"/>
          <c:tx>
            <c:strRef>
              <c:f>データ選択!$D$64</c:f>
              <c:strCache>
                <c:ptCount val="1"/>
                <c:pt idx="0">
                  <c:v>２０歳代</c:v>
                </c:pt>
              </c:strCache>
            </c:strRef>
          </c:tx>
          <c:spPr>
            <a:ln w="19050">
              <a:solidFill>
                <a:srgbClr val="00B050"/>
              </a:solidFill>
            </a:ln>
          </c:spPr>
          <c:marker>
            <c:spPr>
              <a:solidFill>
                <a:srgbClr val="00B050"/>
              </a:solidFill>
              <a:ln>
                <a:solidFill>
                  <a:srgbClr val="00B050"/>
                </a:solidFill>
              </a:ln>
            </c:spPr>
          </c:marker>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データ選択!$D$65:$D$84</c:f>
              <c:numCache>
                <c:formatCode>0.00_ ;[Red]\-0.00\ </c:formatCode>
                <c:ptCount val="20"/>
                <c:pt idx="0">
                  <c:v>1.0932837827968735</c:v>
                </c:pt>
                <c:pt idx="1">
                  <c:v>1.0859952242448945</c:v>
                </c:pt>
                <c:pt idx="2">
                  <c:v>0.13848261248760399</c:v>
                </c:pt>
                <c:pt idx="3">
                  <c:v>0.55393044995041596</c:v>
                </c:pt>
                <c:pt idx="4">
                  <c:v>0.67054738678208248</c:v>
                </c:pt>
                <c:pt idx="5">
                  <c:v>8.7462702623749888E-2</c:v>
                </c:pt>
                <c:pt idx="6">
                  <c:v>0.14577117103958315</c:v>
                </c:pt>
                <c:pt idx="7">
                  <c:v>0.35713936904697868</c:v>
                </c:pt>
                <c:pt idx="8">
                  <c:v>0.18950252235145806</c:v>
                </c:pt>
                <c:pt idx="9">
                  <c:v>0.32798513483906205</c:v>
                </c:pt>
                <c:pt idx="10">
                  <c:v>5.8308468415833259E-2</c:v>
                </c:pt>
                <c:pt idx="11">
                  <c:v>0.18221396379947893</c:v>
                </c:pt>
                <c:pt idx="12">
                  <c:v>0.1311940539356248</c:v>
                </c:pt>
                <c:pt idx="13">
                  <c:v>0.13848261248760399</c:v>
                </c:pt>
                <c:pt idx="14">
                  <c:v>6.5597026967812402E-2</c:v>
                </c:pt>
                <c:pt idx="15">
                  <c:v>7.2885585519791574E-2</c:v>
                </c:pt>
                <c:pt idx="16">
                  <c:v>6.5597026967812402E-2</c:v>
                </c:pt>
                <c:pt idx="17">
                  <c:v>1.4577117103958315E-2</c:v>
                </c:pt>
                <c:pt idx="18">
                  <c:v>9.4751261175729032E-2</c:v>
                </c:pt>
                <c:pt idx="19">
                  <c:v>6.5597026967812402E-2</c:v>
                </c:pt>
              </c:numCache>
            </c:numRef>
          </c:val>
        </c:ser>
        <c:ser>
          <c:idx val="2"/>
          <c:order val="2"/>
          <c:tx>
            <c:strRef>
              <c:f>データ選択!$E$64</c:f>
              <c:strCache>
                <c:ptCount val="1"/>
                <c:pt idx="0">
                  <c:v>３０歳代</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データ選択!$E$65:$E$84</c:f>
              <c:numCache>
                <c:formatCode>0.00_ ;[Red]\-0.00\ </c:formatCode>
                <c:ptCount val="20"/>
                <c:pt idx="0">
                  <c:v>0.41372813957047072</c:v>
                </c:pt>
                <c:pt idx="1">
                  <c:v>0.19307313179955302</c:v>
                </c:pt>
                <c:pt idx="2">
                  <c:v>9.9294753496912996E-2</c:v>
                </c:pt>
                <c:pt idx="3">
                  <c:v>0.12136025427400476</c:v>
                </c:pt>
                <c:pt idx="4">
                  <c:v>8.274562791409415E-2</c:v>
                </c:pt>
                <c:pt idx="5">
                  <c:v>6.0680127137002382E-2</c:v>
                </c:pt>
                <c:pt idx="6">
                  <c:v>4.9647376748456498E-2</c:v>
                </c:pt>
                <c:pt idx="7">
                  <c:v>5.5163751942729433E-2</c:v>
                </c:pt>
                <c:pt idx="8">
                  <c:v>9.9294753496912996E-2</c:v>
                </c:pt>
                <c:pt idx="9">
                  <c:v>1.1032750388545887E-2</c:v>
                </c:pt>
                <c:pt idx="10">
                  <c:v>0</c:v>
                </c:pt>
                <c:pt idx="11">
                  <c:v>2.7581875971364717E-2</c:v>
                </c:pt>
                <c:pt idx="12">
                  <c:v>3.3098251165637659E-2</c:v>
                </c:pt>
                <c:pt idx="13">
                  <c:v>3.3098251165637659E-2</c:v>
                </c:pt>
                <c:pt idx="14">
                  <c:v>1.1032750388545887E-2</c:v>
                </c:pt>
                <c:pt idx="15">
                  <c:v>5.5163751942729437E-3</c:v>
                </c:pt>
                <c:pt idx="16">
                  <c:v>1.1032750388545887E-2</c:v>
                </c:pt>
                <c:pt idx="17">
                  <c:v>2.7581875971364717E-2</c:v>
                </c:pt>
                <c:pt idx="18">
                  <c:v>1.1032750388545887E-2</c:v>
                </c:pt>
                <c:pt idx="19">
                  <c:v>5.5163751942729437E-3</c:v>
                </c:pt>
              </c:numCache>
            </c:numRef>
          </c:val>
        </c:ser>
        <c:ser>
          <c:idx val="3"/>
          <c:order val="3"/>
          <c:tx>
            <c:strRef>
              <c:f>データ選択!$F$64</c:f>
              <c:strCache>
                <c:ptCount val="1"/>
                <c:pt idx="0">
                  <c:v>４０歳代</c:v>
                </c:pt>
              </c:strCache>
            </c:strRef>
          </c:tx>
          <c:spPr>
            <a:ln w="19050"/>
          </c:spPr>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データ選択!$F$65:$F$84</c:f>
              <c:numCache>
                <c:formatCode>0.00_ ;[Red]\-0.00\ </c:formatCode>
                <c:ptCount val="20"/>
                <c:pt idx="0">
                  <c:v>0.37555929273481742</c:v>
                </c:pt>
                <c:pt idx="1">
                  <c:v>0.29806293074191859</c:v>
                </c:pt>
                <c:pt idx="2">
                  <c:v>0.18479901705998952</c:v>
                </c:pt>
                <c:pt idx="3">
                  <c:v>8.3457620607737204E-2</c:v>
                </c:pt>
                <c:pt idx="4">
                  <c:v>4.1728810303868602E-2</c:v>
                </c:pt>
                <c:pt idx="5">
                  <c:v>7.7496361992898832E-2</c:v>
                </c:pt>
                <c:pt idx="6">
                  <c:v>7.7496361992898832E-2</c:v>
                </c:pt>
                <c:pt idx="7">
                  <c:v>0.10134139645225232</c:v>
                </c:pt>
                <c:pt idx="8">
                  <c:v>6.5573844763222089E-2</c:v>
                </c:pt>
                <c:pt idx="9">
                  <c:v>1.1922517229676743E-2</c:v>
                </c:pt>
                <c:pt idx="10">
                  <c:v>2.3845034459353487E-2</c:v>
                </c:pt>
                <c:pt idx="11">
                  <c:v>3.576755168903023E-2</c:v>
                </c:pt>
                <c:pt idx="12">
                  <c:v>4.1728810303868602E-2</c:v>
                </c:pt>
                <c:pt idx="13">
                  <c:v>1.1922517229676743E-2</c:v>
                </c:pt>
                <c:pt idx="14">
                  <c:v>2.3845034459353487E-2</c:v>
                </c:pt>
                <c:pt idx="15">
                  <c:v>1.1922517229676743E-2</c:v>
                </c:pt>
                <c:pt idx="16">
                  <c:v>4.7690068918706974E-2</c:v>
                </c:pt>
                <c:pt idx="17">
                  <c:v>3.576755168903023E-2</c:v>
                </c:pt>
                <c:pt idx="18">
                  <c:v>1.1922517229676743E-2</c:v>
                </c:pt>
                <c:pt idx="19">
                  <c:v>5.9612586148383717E-3</c:v>
                </c:pt>
              </c:numCache>
            </c:numRef>
          </c:val>
        </c:ser>
        <c:ser>
          <c:idx val="4"/>
          <c:order val="4"/>
          <c:tx>
            <c:strRef>
              <c:f>データ選択!$G$64</c:f>
              <c:strCache>
                <c:ptCount val="1"/>
                <c:pt idx="0">
                  <c:v>５０歳代</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データ選択!$G$65:$G$84</c:f>
              <c:numCache>
                <c:formatCode>0.00_ ;[Red]\-0.00\ </c:formatCode>
                <c:ptCount val="20"/>
                <c:pt idx="0">
                  <c:v>0.36178045776020001</c:v>
                </c:pt>
                <c:pt idx="1">
                  <c:v>0.27593424744422035</c:v>
                </c:pt>
                <c:pt idx="2">
                  <c:v>0.20848365362452206</c:v>
                </c:pt>
                <c:pt idx="3">
                  <c:v>6.1318721654271192E-2</c:v>
                </c:pt>
                <c:pt idx="4">
                  <c:v>5.5186849488844072E-2</c:v>
                </c:pt>
                <c:pt idx="5">
                  <c:v>0.12263744330854238</c:v>
                </c:pt>
                <c:pt idx="6">
                  <c:v>0.11037369897768814</c:v>
                </c:pt>
                <c:pt idx="7">
                  <c:v>7.3582465985125425E-2</c:v>
                </c:pt>
                <c:pt idx="8">
                  <c:v>7.3582465985125425E-2</c:v>
                </c:pt>
                <c:pt idx="9">
                  <c:v>0</c:v>
                </c:pt>
                <c:pt idx="10">
                  <c:v>3.0659360827135596E-2</c:v>
                </c:pt>
                <c:pt idx="11">
                  <c:v>2.4527488661708473E-2</c:v>
                </c:pt>
                <c:pt idx="12">
                  <c:v>4.2923105157989833E-2</c:v>
                </c:pt>
                <c:pt idx="13">
                  <c:v>1.8395616496281356E-2</c:v>
                </c:pt>
                <c:pt idx="14">
                  <c:v>6.1318721654271182E-3</c:v>
                </c:pt>
                <c:pt idx="15">
                  <c:v>1.8395616496281356E-2</c:v>
                </c:pt>
                <c:pt idx="16">
                  <c:v>6.1318721654271182E-3</c:v>
                </c:pt>
                <c:pt idx="17">
                  <c:v>3.0659360827135596E-2</c:v>
                </c:pt>
                <c:pt idx="18">
                  <c:v>6.1318721654271182E-3</c:v>
                </c:pt>
                <c:pt idx="19">
                  <c:v>0</c:v>
                </c:pt>
              </c:numCache>
            </c:numRef>
          </c:val>
        </c:ser>
        <c:ser>
          <c:idx val="5"/>
          <c:order val="5"/>
          <c:tx>
            <c:strRef>
              <c:f>データ選択!$H$64</c:f>
              <c:strCache>
                <c:ptCount val="1"/>
                <c:pt idx="0">
                  <c:v>６０歳代</c:v>
                </c:pt>
              </c:strCache>
            </c:strRef>
          </c:tx>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データ選択!$H$65:$H$84</c:f>
              <c:numCache>
                <c:formatCode>0.00_ ;[Red]\-0.00\ </c:formatCode>
                <c:ptCount val="20"/>
                <c:pt idx="0">
                  <c:v>0.37813560732031076</c:v>
                </c:pt>
                <c:pt idx="1">
                  <c:v>0.26305085726630312</c:v>
                </c:pt>
                <c:pt idx="2">
                  <c:v>0.23016950010801526</c:v>
                </c:pt>
                <c:pt idx="3">
                  <c:v>9.3163845281815705E-2</c:v>
                </c:pt>
                <c:pt idx="4">
                  <c:v>4.9322035737431838E-2</c:v>
                </c:pt>
                <c:pt idx="5">
                  <c:v>0.12604520244010359</c:v>
                </c:pt>
                <c:pt idx="6">
                  <c:v>0.10412429766791166</c:v>
                </c:pt>
                <c:pt idx="7">
                  <c:v>1.0960452386095965E-2</c:v>
                </c:pt>
                <c:pt idx="8">
                  <c:v>5.4802261930479823E-2</c:v>
                </c:pt>
                <c:pt idx="9">
                  <c:v>1.6440678579143945E-2</c:v>
                </c:pt>
                <c:pt idx="10">
                  <c:v>5.4802261930479823E-2</c:v>
                </c:pt>
                <c:pt idx="11">
                  <c:v>5.4802261930479825E-3</c:v>
                </c:pt>
                <c:pt idx="12">
                  <c:v>5.4802261930479825E-3</c:v>
                </c:pt>
                <c:pt idx="13">
                  <c:v>2.192090477219193E-2</c:v>
                </c:pt>
                <c:pt idx="14">
                  <c:v>4.9322035737431838E-2</c:v>
                </c:pt>
                <c:pt idx="15">
                  <c:v>5.4802261930479825E-3</c:v>
                </c:pt>
                <c:pt idx="16">
                  <c:v>1.6440678579143945E-2</c:v>
                </c:pt>
                <c:pt idx="17">
                  <c:v>1.6440678579143945E-2</c:v>
                </c:pt>
                <c:pt idx="18">
                  <c:v>1.0960452386095965E-2</c:v>
                </c:pt>
                <c:pt idx="19">
                  <c:v>2.192090477219193E-2</c:v>
                </c:pt>
              </c:numCache>
            </c:numRef>
          </c:val>
        </c:ser>
        <c:ser>
          <c:idx val="6"/>
          <c:order val="6"/>
          <c:tx>
            <c:strRef>
              <c:f>データ選択!$I$64</c:f>
              <c:strCache>
                <c:ptCount val="1"/>
                <c:pt idx="0">
                  <c:v>７０歳以上</c:v>
                </c:pt>
              </c:strCache>
            </c:strRef>
          </c:tx>
          <c:spPr>
            <a:ln w="19050"/>
          </c:spPr>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データ選択!$I$65:$I$84</c:f>
              <c:numCache>
                <c:formatCode>0.00_ ;[Red]\-0.00\ </c:formatCode>
                <c:ptCount val="20"/>
                <c:pt idx="0">
                  <c:v>0.47063270910639116</c:v>
                </c:pt>
                <c:pt idx="1">
                  <c:v>0.21392395868472325</c:v>
                </c:pt>
                <c:pt idx="2">
                  <c:v>0.23293942167892087</c:v>
                </c:pt>
                <c:pt idx="3">
                  <c:v>9.9831180719537518E-2</c:v>
                </c:pt>
                <c:pt idx="4">
                  <c:v>1.901546299419762E-2</c:v>
                </c:pt>
                <c:pt idx="5">
                  <c:v>0.11884664371373513</c:v>
                </c:pt>
                <c:pt idx="6">
                  <c:v>0.10933891221663633</c:v>
                </c:pt>
                <c:pt idx="7">
                  <c:v>2.8523194491296432E-2</c:v>
                </c:pt>
                <c:pt idx="8">
                  <c:v>3.3277060239845835E-2</c:v>
                </c:pt>
                <c:pt idx="9">
                  <c:v>0</c:v>
                </c:pt>
                <c:pt idx="10">
                  <c:v>9.9831180719537518E-2</c:v>
                </c:pt>
                <c:pt idx="11">
                  <c:v>0</c:v>
                </c:pt>
                <c:pt idx="12">
                  <c:v>1.4261597245648216E-2</c:v>
                </c:pt>
                <c:pt idx="13">
                  <c:v>2.376932874274703E-2</c:v>
                </c:pt>
                <c:pt idx="14">
                  <c:v>2.8523194491296432E-2</c:v>
                </c:pt>
                <c:pt idx="15">
                  <c:v>1.4261597245648216E-2</c:v>
                </c:pt>
                <c:pt idx="16">
                  <c:v>4.7538657485494051E-3</c:v>
                </c:pt>
                <c:pt idx="17">
                  <c:v>1.4261597245648216E-2</c:v>
                </c:pt>
                <c:pt idx="18">
                  <c:v>4.7538657485494051E-3</c:v>
                </c:pt>
                <c:pt idx="19">
                  <c:v>2.8523194491296432E-2</c:v>
                </c:pt>
              </c:numCache>
            </c:numRef>
          </c:val>
        </c:ser>
        <c:ser>
          <c:idx val="7"/>
          <c:order val="7"/>
          <c:tx>
            <c:strRef>
              <c:f>データ選択!$K$64</c:f>
              <c:strCache>
                <c:ptCount val="1"/>
                <c:pt idx="0">
                  <c:v>合計</c:v>
                </c:pt>
              </c:strCache>
            </c:strRef>
          </c:tx>
          <c:spPr>
            <a:ln w="19050"/>
          </c:spPr>
          <c:cat>
            <c:strRef>
              <c:f>データ選択!$B$65:$B$84</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データ選択!$K$65:$K$84</c:f>
              <c:numCache>
                <c:formatCode>0.00_ ;[Red]\-0.00\ </c:formatCode>
                <c:ptCount val="20"/>
                <c:pt idx="0">
                  <c:v>0.43730406044941489</c:v>
                </c:pt>
                <c:pt idx="1">
                  <c:v>0.31704544382582578</c:v>
                </c:pt>
                <c:pt idx="2">
                  <c:v>0.17179802374798442</c:v>
                </c:pt>
                <c:pt idx="3">
                  <c:v>0.1530564211572952</c:v>
                </c:pt>
                <c:pt idx="4">
                  <c:v>0.1155732159759168</c:v>
                </c:pt>
                <c:pt idx="5">
                  <c:v>9.2927112845500662E-2</c:v>
                </c:pt>
                <c:pt idx="6">
                  <c:v>8.3556311550156068E-2</c:v>
                </c:pt>
                <c:pt idx="7">
                  <c:v>7.7309110686592991E-2</c:v>
                </c:pt>
                <c:pt idx="8">
                  <c:v>7.0281009715084525E-2</c:v>
                </c:pt>
                <c:pt idx="9">
                  <c:v>4.3730406044941487E-2</c:v>
                </c:pt>
                <c:pt idx="10">
                  <c:v>3.9045005397269184E-2</c:v>
                </c:pt>
                <c:pt idx="11">
                  <c:v>3.6702305073433035E-2</c:v>
                </c:pt>
                <c:pt idx="12">
                  <c:v>3.5140504857542262E-2</c:v>
                </c:pt>
                <c:pt idx="13">
                  <c:v>3.2797804533706114E-2</c:v>
                </c:pt>
                <c:pt idx="14">
                  <c:v>2.8112403886033813E-2</c:v>
                </c:pt>
                <c:pt idx="15">
                  <c:v>2.1084302914525361E-2</c:v>
                </c:pt>
                <c:pt idx="16">
                  <c:v>2.0303402806579975E-2</c:v>
                </c:pt>
                <c:pt idx="17">
                  <c:v>2.0303402806579975E-2</c:v>
                </c:pt>
                <c:pt idx="18">
                  <c:v>1.7960702482743826E-2</c:v>
                </c:pt>
                <c:pt idx="19">
                  <c:v>1.7960702482743826E-2</c:v>
                </c:pt>
              </c:numCache>
            </c:numRef>
          </c:val>
        </c:ser>
        <c:dLbls>
          <c:showLegendKey val="0"/>
          <c:showVal val="0"/>
          <c:showCatName val="0"/>
          <c:showSerName val="0"/>
          <c:showPercent val="0"/>
          <c:showBubbleSize val="0"/>
        </c:dLbls>
        <c:axId val="112100864"/>
        <c:axId val="112102400"/>
      </c:radarChart>
      <c:catAx>
        <c:axId val="112100864"/>
        <c:scaling>
          <c:orientation val="minMax"/>
        </c:scaling>
        <c:delete val="0"/>
        <c:axPos val="b"/>
        <c:majorGridlines/>
        <c:majorTickMark val="out"/>
        <c:minorTickMark val="none"/>
        <c:tickLblPos val="nextTo"/>
        <c:crossAx val="112102400"/>
        <c:crosses val="autoZero"/>
        <c:auto val="1"/>
        <c:lblAlgn val="ctr"/>
        <c:lblOffset val="100"/>
        <c:noMultiLvlLbl val="0"/>
      </c:catAx>
      <c:valAx>
        <c:axId val="112102400"/>
        <c:scaling>
          <c:orientation val="minMax"/>
        </c:scaling>
        <c:delete val="0"/>
        <c:axPos val="l"/>
        <c:majorGridlines/>
        <c:numFmt formatCode="0.00_ ;[Red]\-0.00\ " sourceLinked="1"/>
        <c:majorTickMark val="out"/>
        <c:minorTickMark val="none"/>
        <c:tickLblPos val="nextTo"/>
        <c:crossAx val="112100864"/>
        <c:crosses val="autoZero"/>
        <c:crossBetween val="between"/>
      </c:valAx>
    </c:plotArea>
    <c:legend>
      <c:legendPos val="r"/>
      <c:layout>
        <c:manualLayout>
          <c:xMode val="edge"/>
          <c:yMode val="edge"/>
          <c:x val="0.84423287947027603"/>
          <c:y val="8.3931546361605741E-2"/>
          <c:w val="0.11597433373577877"/>
          <c:h val="0.34031820245972333"/>
        </c:manualLayout>
      </c:layout>
      <c:overlay val="1"/>
    </c:legend>
    <c:plotVisOnly val="1"/>
    <c:dispBlanksAs val="gap"/>
    <c:showDLblsOverMax val="0"/>
  </c:chart>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200" b="1" i="0" u="none" strike="noStrike" baseline="0">
                <a:effectLst/>
              </a:rPr>
              <a:t>マルチ取引の件数上位</a:t>
            </a:r>
            <a:r>
              <a:rPr lang="en-US" altLang="ja-JP" sz="1200" b="1" i="0" u="none" strike="noStrike" baseline="0">
                <a:effectLst/>
              </a:rPr>
              <a:t>20</a:t>
            </a:r>
            <a:r>
              <a:rPr lang="ja-JP" altLang="ja-JP" sz="1200" b="1" i="0" u="none" strike="noStrike" baseline="0">
                <a:effectLst/>
              </a:rPr>
              <a:t>商品サービス（中分類）</a:t>
            </a:r>
            <a:r>
              <a:rPr lang="ja-JP" altLang="en-US" sz="1200" b="1" i="0" u="none" strike="noStrike" baseline="0">
                <a:effectLst/>
              </a:rPr>
              <a:t>の［年齢別</a:t>
            </a:r>
            <a:r>
              <a:rPr lang="ja-JP" altLang="ja-JP" sz="1300" b="1" i="0" baseline="0">
                <a:effectLst/>
              </a:rPr>
              <a:t>人口調整（</a:t>
            </a:r>
            <a:r>
              <a:rPr lang="en-US" altLang="ja-JP" sz="1300" b="1" i="0" baseline="0">
                <a:effectLst/>
              </a:rPr>
              <a:t>10</a:t>
            </a:r>
            <a:r>
              <a:rPr lang="ja-JP" altLang="ja-JP" sz="1300" b="1" i="0" baseline="0">
                <a:effectLst/>
              </a:rPr>
              <a:t>万人当たり）相談件数</a:t>
            </a:r>
            <a:r>
              <a:rPr lang="ja-JP" altLang="en-US" sz="1300" b="1" i="0" baseline="0">
                <a:effectLst/>
              </a:rPr>
              <a:t>］</a:t>
            </a:r>
            <a:r>
              <a:rPr lang="ja-JP" altLang="ja-JP" sz="1300" b="1" i="0" baseline="0">
                <a:effectLst/>
              </a:rPr>
              <a:t>の対</a:t>
            </a:r>
            <a:r>
              <a:rPr lang="ja-JP" altLang="en-US" sz="1300" b="1" i="0" baseline="0">
                <a:effectLst/>
              </a:rPr>
              <a:t>［</a:t>
            </a:r>
            <a:r>
              <a:rPr lang="ja-JP" altLang="ja-JP" sz="1300" b="1" i="0" baseline="0">
                <a:effectLst/>
              </a:rPr>
              <a:t>全</a:t>
            </a:r>
            <a:r>
              <a:rPr lang="ja-JP" altLang="en-US" sz="1300" b="1" i="0" baseline="0">
                <a:effectLst/>
              </a:rPr>
              <a:t>年齢人口調整相談件数］</a:t>
            </a:r>
            <a:r>
              <a:rPr lang="ja-JP" altLang="ja-JP" sz="1300" b="1" i="0" baseline="0">
                <a:effectLst/>
              </a:rPr>
              <a:t>比</a:t>
            </a:r>
            <a:endParaRPr lang="ja-JP" altLang="ja-JP" sz="1300" baseline="0">
              <a:effectLst/>
            </a:endParaRPr>
          </a:p>
        </c:rich>
      </c:tx>
      <c:layout>
        <c:manualLayout>
          <c:xMode val="edge"/>
          <c:yMode val="edge"/>
          <c:x val="6.0863817965930468E-2"/>
          <c:y val="1.2537313727519419E-2"/>
        </c:manualLayout>
      </c:layout>
      <c:overlay val="1"/>
    </c:title>
    <c:autoTitleDeleted val="0"/>
    <c:plotArea>
      <c:layout>
        <c:manualLayout>
          <c:layoutTarget val="inner"/>
          <c:xMode val="edge"/>
          <c:yMode val="edge"/>
          <c:x val="4.8893749367585171E-2"/>
          <c:y val="1.2751533969950263E-2"/>
          <c:w val="0.92340180850769005"/>
          <c:h val="0.77340631739114629"/>
        </c:manualLayout>
      </c:layout>
      <c:lineChart>
        <c:grouping val="standard"/>
        <c:varyColors val="0"/>
        <c:ser>
          <c:idx val="0"/>
          <c:order val="0"/>
          <c:tx>
            <c:strRef>
              <c:f>データ選択!$C$132</c:f>
              <c:strCache>
                <c:ptCount val="1"/>
                <c:pt idx="0">
                  <c:v>２０歳未満</c:v>
                </c:pt>
              </c:strCache>
            </c:strRef>
          </c:tx>
          <c:cat>
            <c:strRef>
              <c:f>データ選択!$B$133:$B$153</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データ選択!$C$133:$C$153</c:f>
              <c:numCache>
                <c:formatCode>0.0_ ;[Red]\-0.0\ </c:formatCode>
                <c:ptCount val="21"/>
                <c:pt idx="0">
                  <c:v>1.0000255079717659</c:v>
                </c:pt>
                <c:pt idx="1">
                  <c:v>5.5173821129476739</c:v>
                </c:pt>
                <c:pt idx="2">
                  <c:v>10.182077899348888</c:v>
                </c:pt>
                <c:pt idx="3">
                  <c:v>17.143294422373131</c:v>
                </c:pt>
                <c:pt idx="4">
                  <c:v>15.135521201734834</c:v>
                </c:pt>
                <c:pt idx="5">
                  <c:v>0</c:v>
                </c:pt>
                <c:pt idx="6">
                  <c:v>0</c:v>
                </c:pt>
                <c:pt idx="7">
                  <c:v>11.313419888165432</c:v>
                </c:pt>
                <c:pt idx="8">
                  <c:v>6.2223809384909883</c:v>
                </c:pt>
                <c:pt idx="9">
                  <c:v>30.000765239152983</c:v>
                </c:pt>
                <c:pt idx="10">
                  <c:v>0</c:v>
                </c:pt>
                <c:pt idx="11">
                  <c:v>59.575987708956269</c:v>
                </c:pt>
                <c:pt idx="12">
                  <c:v>0</c:v>
                </c:pt>
                <c:pt idx="13">
                  <c:v>13.333673439623547</c:v>
                </c:pt>
                <c:pt idx="14">
                  <c:v>0</c:v>
                </c:pt>
                <c:pt idx="15">
                  <c:v>82.965079179879837</c:v>
                </c:pt>
                <c:pt idx="16">
                  <c:v>0</c:v>
                </c:pt>
                <c:pt idx="17">
                  <c:v>0</c:v>
                </c:pt>
                <c:pt idx="18">
                  <c:v>0</c:v>
                </c:pt>
                <c:pt idx="19">
                  <c:v>24.348447150616909</c:v>
                </c:pt>
                <c:pt idx="20">
                  <c:v>8.5935695825706748</c:v>
                </c:pt>
              </c:numCache>
            </c:numRef>
          </c:val>
          <c:smooth val="0"/>
        </c:ser>
        <c:ser>
          <c:idx val="1"/>
          <c:order val="1"/>
          <c:tx>
            <c:strRef>
              <c:f>データ選択!$D$132</c:f>
              <c:strCache>
                <c:ptCount val="1"/>
                <c:pt idx="0">
                  <c:v>２０歳代</c:v>
                </c:pt>
              </c:strCache>
            </c:strRef>
          </c:tx>
          <c:spPr>
            <a:ln>
              <a:solidFill>
                <a:srgbClr val="00B050"/>
              </a:solidFill>
            </a:ln>
          </c:spPr>
          <c:marker>
            <c:spPr>
              <a:solidFill>
                <a:srgbClr val="00B050"/>
              </a:solidFill>
              <a:ln>
                <a:solidFill>
                  <a:srgbClr val="00B050"/>
                </a:solidFill>
              </a:ln>
            </c:spPr>
          </c:marker>
          <c:cat>
            <c:strRef>
              <c:f>データ選択!$B$133:$B$153</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データ選択!$D$133:$D$153</c:f>
              <c:numCache>
                <c:formatCode>0.0_ ;[Red]\-0.0\ </c:formatCode>
                <c:ptCount val="21"/>
                <c:pt idx="0">
                  <c:v>250.00540394555495</c:v>
                </c:pt>
                <c:pt idx="1">
                  <c:v>342.5361396587374</c:v>
                </c:pt>
                <c:pt idx="2">
                  <c:v>80.607802969112271</c:v>
                </c:pt>
                <c:pt idx="3">
                  <c:v>361.91258475927958</c:v>
                </c:pt>
                <c:pt idx="4">
                  <c:v>580.1927212286032</c:v>
                </c:pt>
                <c:pt idx="5">
                  <c:v>94.119681485385414</c:v>
                </c:pt>
                <c:pt idx="6">
                  <c:v>174.45859963801965</c:v>
                </c:pt>
                <c:pt idx="7">
                  <c:v>461.96284742532174</c:v>
                </c:pt>
                <c:pt idx="8">
                  <c:v>269.63545788498374</c:v>
                </c:pt>
                <c:pt idx="9">
                  <c:v>750.01621183666487</c:v>
                </c:pt>
                <c:pt idx="10">
                  <c:v>149.33656129014486</c:v>
                </c:pt>
                <c:pt idx="11">
                  <c:v>496.46463194861985</c:v>
                </c:pt>
                <c:pt idx="12">
                  <c:v>373.34140322536211</c:v>
                </c:pt>
                <c:pt idx="13">
                  <c:v>422.23134888582621</c:v>
                </c:pt>
                <c:pt idx="14">
                  <c:v>233.33837701585125</c:v>
                </c:pt>
                <c:pt idx="15">
                  <c:v>345.68648446792787</c:v>
                </c:pt>
                <c:pt idx="16">
                  <c:v>323.08390663733257</c:v>
                </c:pt>
                <c:pt idx="17">
                  <c:v>71.796423697185034</c:v>
                </c:pt>
                <c:pt idx="18">
                  <c:v>527.54763499235946</c:v>
                </c:pt>
                <c:pt idx="19">
                  <c:v>365.22528576394109</c:v>
                </c:pt>
                <c:pt idx="20">
                  <c:v>302.36516032744584</c:v>
                </c:pt>
              </c:numCache>
            </c:numRef>
          </c:val>
          <c:smooth val="0"/>
        </c:ser>
        <c:ser>
          <c:idx val="2"/>
          <c:order val="2"/>
          <c:tx>
            <c:strRef>
              <c:f>データ選択!$E$132</c:f>
              <c:strCache>
                <c:ptCount val="1"/>
                <c:pt idx="0">
                  <c:v>３０歳代</c:v>
                </c:pt>
              </c:strCache>
            </c:strRef>
          </c:tx>
          <c:cat>
            <c:strRef>
              <c:f>データ選択!$B$133:$B$153</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データ選択!$E$133:$E$153</c:f>
              <c:numCache>
                <c:formatCode>0.0_ ;[Red]\-0.0\ </c:formatCode>
                <c:ptCount val="21"/>
                <c:pt idx="0">
                  <c:v>94.608803573715889</c:v>
                </c:pt>
                <c:pt idx="1">
                  <c:v>60.897620691127472</c:v>
                </c:pt>
                <c:pt idx="2">
                  <c:v>57.797378183215542</c:v>
                </c:pt>
                <c:pt idx="3">
                  <c:v>79.291187757019046</c:v>
                </c:pt>
                <c:pt idx="4">
                  <c:v>71.595851353082296</c:v>
                </c:pt>
                <c:pt idx="5">
                  <c:v>65.298625211662738</c:v>
                </c:pt>
                <c:pt idx="6">
                  <c:v>59.417865421997277</c:v>
                </c:pt>
                <c:pt idx="7">
                  <c:v>71.354787880512987</c:v>
                </c:pt>
                <c:pt idx="8">
                  <c:v>141.2824800034158</c:v>
                </c:pt>
                <c:pt idx="9">
                  <c:v>25.22901428632424</c:v>
                </c:pt>
                <c:pt idx="10">
                  <c:v>0</c:v>
                </c:pt>
                <c:pt idx="11">
                  <c:v>75.150255320965826</c:v>
                </c:pt>
                <c:pt idx="12">
                  <c:v>94.188320002277166</c:v>
                </c:pt>
                <c:pt idx="13">
                  <c:v>100.91605714529696</c:v>
                </c:pt>
                <c:pt idx="14">
                  <c:v>39.245133334282151</c:v>
                </c:pt>
                <c:pt idx="15">
                  <c:v>26.163422222854766</c:v>
                </c:pt>
                <c:pt idx="16">
                  <c:v>54.339415385929136</c:v>
                </c:pt>
                <c:pt idx="17">
                  <c:v>135.84853846482284</c:v>
                </c:pt>
                <c:pt idx="18">
                  <c:v>61.427165218876411</c:v>
                </c:pt>
                <c:pt idx="19">
                  <c:v>30.713582609438205</c:v>
                </c:pt>
                <c:pt idx="20">
                  <c:v>73.772820973650582</c:v>
                </c:pt>
              </c:numCache>
            </c:numRef>
          </c:val>
          <c:smooth val="0"/>
        </c:ser>
        <c:ser>
          <c:idx val="3"/>
          <c:order val="3"/>
          <c:tx>
            <c:strRef>
              <c:f>データ選択!$F$132</c:f>
              <c:strCache>
                <c:ptCount val="1"/>
                <c:pt idx="0">
                  <c:v>４０歳代</c:v>
                </c:pt>
              </c:strCache>
            </c:strRef>
          </c:tx>
          <c:cat>
            <c:strRef>
              <c:f>データ選択!$B$133:$B$153</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データ選択!$F$133:$F$153</c:f>
              <c:numCache>
                <c:formatCode>0.0_ ;[Red]\-0.0\ </c:formatCode>
                <c:ptCount val="21"/>
                <c:pt idx="0">
                  <c:v>85.88058669038135</c:v>
                </c:pt>
                <c:pt idx="1">
                  <c:v>94.012683842781996</c:v>
                </c:pt>
                <c:pt idx="2">
                  <c:v>107.56760353138675</c:v>
                </c:pt>
                <c:pt idx="3">
                  <c:v>54.527356628813564</c:v>
                </c:pt>
                <c:pt idx="4">
                  <c:v>36.105952362322483</c:v>
                </c:pt>
                <c:pt idx="5">
                  <c:v>83.394780726420734</c:v>
                </c:pt>
                <c:pt idx="6">
                  <c:v>92.74746641536511</c:v>
                </c:pt>
                <c:pt idx="7">
                  <c:v>131.08596846118814</c:v>
                </c:pt>
                <c:pt idx="8">
                  <c:v>93.302365787080987</c:v>
                </c:pt>
                <c:pt idx="9">
                  <c:v>27.263678314406782</c:v>
                </c:pt>
                <c:pt idx="10">
                  <c:v>61.070639424271192</c:v>
                </c:pt>
                <c:pt idx="11">
                  <c:v>97.453148017454012</c:v>
                </c:pt>
                <c:pt idx="12">
                  <c:v>118.74846554719399</c:v>
                </c:pt>
                <c:pt idx="13">
                  <c:v>36.351571085875705</c:v>
                </c:pt>
                <c:pt idx="14">
                  <c:v>84.820332533709973</c:v>
                </c:pt>
                <c:pt idx="15">
                  <c:v>56.546888355806644</c:v>
                </c:pt>
                <c:pt idx="16">
                  <c:v>234.88707470873535</c:v>
                </c:pt>
                <c:pt idx="17">
                  <c:v>176.16530603155152</c:v>
                </c:pt>
                <c:pt idx="18">
                  <c:v>66.381129808990408</c:v>
                </c:pt>
                <c:pt idx="19">
                  <c:v>33.190564904495204</c:v>
                </c:pt>
                <c:pt idx="20">
                  <c:v>85.579593822374918</c:v>
                </c:pt>
              </c:numCache>
            </c:numRef>
          </c:val>
          <c:smooth val="0"/>
        </c:ser>
        <c:ser>
          <c:idx val="4"/>
          <c:order val="4"/>
          <c:tx>
            <c:strRef>
              <c:f>データ選択!$G$132</c:f>
              <c:strCache>
                <c:ptCount val="1"/>
                <c:pt idx="0">
                  <c:v>５０歳代</c:v>
                </c:pt>
              </c:strCache>
            </c:strRef>
          </c:tx>
          <c:cat>
            <c:strRef>
              <c:f>データ選択!$B$133:$B$153</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データ選択!$G$133:$G$153</c:f>
              <c:numCache>
                <c:formatCode>0.0_ ;[Red]\-0.0\ </c:formatCode>
                <c:ptCount val="21"/>
                <c:pt idx="0">
                  <c:v>82.729727546641186</c:v>
                </c:pt>
                <c:pt idx="1">
                  <c:v>87.033027226156719</c:v>
                </c:pt>
                <c:pt idx="2">
                  <c:v>121.35393008382498</c:v>
                </c:pt>
                <c:pt idx="3">
                  <c:v>40.062822056484841</c:v>
                </c:pt>
                <c:pt idx="4">
                  <c:v>47.750552775431927</c:v>
                </c:pt>
                <c:pt idx="5">
                  <c:v>131.97164912724418</c:v>
                </c:pt>
                <c:pt idx="6">
                  <c:v>132.0949871170827</c:v>
                </c:pt>
                <c:pt idx="7">
                  <c:v>95.179553006921552</c:v>
                </c:pt>
                <c:pt idx="8">
                  <c:v>104.69750830761373</c:v>
                </c:pt>
                <c:pt idx="9">
                  <c:v>0</c:v>
                </c:pt>
                <c:pt idx="10">
                  <c:v>78.523131230710291</c:v>
                </c:pt>
                <c:pt idx="11">
                  <c:v>66.828196792093848</c:v>
                </c:pt>
                <c:pt idx="12">
                  <c:v>122.14709302554934</c:v>
                </c:pt>
                <c:pt idx="13">
                  <c:v>56.087950879078775</c:v>
                </c:pt>
                <c:pt idx="14">
                  <c:v>21.81198089741952</c:v>
                </c:pt>
                <c:pt idx="15">
                  <c:v>87.247923589678095</c:v>
                </c:pt>
                <c:pt idx="16">
                  <c:v>30.201204319503955</c:v>
                </c:pt>
                <c:pt idx="17">
                  <c:v>151.0060215975198</c:v>
                </c:pt>
                <c:pt idx="18">
                  <c:v>34.14049183943925</c:v>
                </c:pt>
                <c:pt idx="19">
                  <c:v>0</c:v>
                </c:pt>
                <c:pt idx="20">
                  <c:v>83.34296537274875</c:v>
                </c:pt>
              </c:numCache>
            </c:numRef>
          </c:val>
          <c:smooth val="0"/>
        </c:ser>
        <c:ser>
          <c:idx val="5"/>
          <c:order val="5"/>
          <c:tx>
            <c:strRef>
              <c:f>データ選択!$H$132</c:f>
              <c:strCache>
                <c:ptCount val="1"/>
                <c:pt idx="0">
                  <c:v>６０歳代</c:v>
                </c:pt>
              </c:strCache>
            </c:strRef>
          </c:tx>
          <c:cat>
            <c:strRef>
              <c:f>データ選択!$B$133:$B$153</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データ選択!$H$133:$H$153</c:f>
              <c:numCache>
                <c:formatCode>0.0_ ;[Red]\-0.0\ </c:formatCode>
                <c:ptCount val="21"/>
                <c:pt idx="0">
                  <c:v>86.46972244705502</c:v>
                </c:pt>
                <c:pt idx="1">
                  <c:v>82.969448824760434</c:v>
                </c:pt>
                <c:pt idx="2">
                  <c:v>133.9768031590734</c:v>
                </c:pt>
                <c:pt idx="3">
                  <c:v>60.868955759831699</c:v>
                </c:pt>
                <c:pt idx="4">
                  <c:v>42.676008728276273</c:v>
                </c:pt>
                <c:pt idx="5">
                  <c:v>135.63878030910593</c:v>
                </c:pt>
                <c:pt idx="6">
                  <c:v>124.6157181141359</c:v>
                </c:pt>
                <c:pt idx="7">
                  <c:v>14.177439487732634</c:v>
                </c:pt>
                <c:pt idx="8">
                  <c:v>77.9759171825295</c:v>
                </c:pt>
                <c:pt idx="9">
                  <c:v>37.595531498719566</c:v>
                </c:pt>
                <c:pt idx="10">
                  <c:v>140.35665092855311</c:v>
                </c:pt>
                <c:pt idx="11">
                  <c:v>14.931558609420541</c:v>
                </c:pt>
                <c:pt idx="12">
                  <c:v>15.595183436505902</c:v>
                </c:pt>
                <c:pt idx="13">
                  <c:v>66.836500442168145</c:v>
                </c:pt>
                <c:pt idx="14">
                  <c:v>175.44581366069133</c:v>
                </c:pt>
                <c:pt idx="15">
                  <c:v>25.9919723941765</c:v>
                </c:pt>
                <c:pt idx="16">
                  <c:v>80.974990920319087</c:v>
                </c:pt>
                <c:pt idx="17">
                  <c:v>80.974990920319087</c:v>
                </c:pt>
                <c:pt idx="18">
                  <c:v>61.024630838501338</c:v>
                </c:pt>
                <c:pt idx="19">
                  <c:v>122.04926167700268</c:v>
                </c:pt>
                <c:pt idx="20">
                  <c:v>83.75929722931555</c:v>
                </c:pt>
              </c:numCache>
            </c:numRef>
          </c:val>
          <c:smooth val="0"/>
        </c:ser>
        <c:ser>
          <c:idx val="6"/>
          <c:order val="6"/>
          <c:tx>
            <c:strRef>
              <c:f>データ選択!$I$132</c:f>
              <c:strCache>
                <c:ptCount val="1"/>
                <c:pt idx="0">
                  <c:v>７０歳以上</c:v>
                </c:pt>
              </c:strCache>
            </c:strRef>
          </c:tx>
          <c:cat>
            <c:strRef>
              <c:f>データ選択!$B$133:$B$153</c:f>
              <c:strCache>
                <c:ptCount val="21"/>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pt idx="20">
                  <c:v>合計</c:v>
                </c:pt>
              </c:strCache>
            </c:strRef>
          </c:cat>
          <c:val>
            <c:numRef>
              <c:f>データ選択!$I$133:$I$153</c:f>
              <c:numCache>
                <c:formatCode>0.0_ ;[Red]\-0.0\ </c:formatCode>
                <c:ptCount val="21"/>
                <c:pt idx="0">
                  <c:v>107.62139016562631</c:v>
                </c:pt>
                <c:pt idx="1">
                  <c:v>67.474225809170107</c:v>
                </c:pt>
                <c:pt idx="2">
                  <c:v>135.58911598460909</c:v>
                </c:pt>
                <c:pt idx="3">
                  <c:v>65.225084948864449</c:v>
                </c:pt>
                <c:pt idx="4">
                  <c:v>16.453174581695528</c:v>
                </c:pt>
                <c:pt idx="5">
                  <c:v>127.89232342914593</c:v>
                </c:pt>
                <c:pt idx="6">
                  <c:v>130.85655671984014</c:v>
                </c:pt>
                <c:pt idx="7">
                  <c:v>36.8949975468324</c:v>
                </c:pt>
                <c:pt idx="8">
                  <c:v>47.348580185101589</c:v>
                </c:pt>
                <c:pt idx="9">
                  <c:v>0</c:v>
                </c:pt>
                <c:pt idx="10">
                  <c:v>255.68233299954861</c:v>
                </c:pt>
                <c:pt idx="11">
                  <c:v>0</c:v>
                </c:pt>
                <c:pt idx="12">
                  <c:v>40.584497301515654</c:v>
                </c:pt>
                <c:pt idx="13">
                  <c:v>72.472316609849386</c:v>
                </c:pt>
                <c:pt idx="14">
                  <c:v>101.46124325378911</c:v>
                </c:pt>
                <c:pt idx="15">
                  <c:v>67.640828835859409</c:v>
                </c:pt>
                <c:pt idx="16">
                  <c:v>23.414133058566719</c:v>
                </c:pt>
                <c:pt idx="17">
                  <c:v>70.242399175700172</c:v>
                </c:pt>
                <c:pt idx="18">
                  <c:v>26.468150414031943</c:v>
                </c:pt>
                <c:pt idx="19">
                  <c:v>158.80890248419166</c:v>
                </c:pt>
                <c:pt idx="20">
                  <c:v>85.113267998063506</c:v>
                </c:pt>
              </c:numCache>
            </c:numRef>
          </c:val>
          <c:smooth val="0"/>
        </c:ser>
        <c:dLbls>
          <c:showLegendKey val="0"/>
          <c:showVal val="0"/>
          <c:showCatName val="0"/>
          <c:showSerName val="0"/>
          <c:showPercent val="0"/>
          <c:showBubbleSize val="0"/>
        </c:dLbls>
        <c:dropLines/>
        <c:marker val="1"/>
        <c:smooth val="0"/>
        <c:axId val="112195456"/>
        <c:axId val="112196992"/>
      </c:lineChart>
      <c:catAx>
        <c:axId val="112195456"/>
        <c:scaling>
          <c:orientation val="minMax"/>
        </c:scaling>
        <c:delete val="0"/>
        <c:axPos val="b"/>
        <c:majorTickMark val="out"/>
        <c:minorTickMark val="none"/>
        <c:tickLblPos val="nextTo"/>
        <c:txPr>
          <a:bodyPr rot="0" vert="eaVert"/>
          <a:lstStyle/>
          <a:p>
            <a:pPr>
              <a:defRPr/>
            </a:pPr>
            <a:endParaRPr lang="ja-JP"/>
          </a:p>
        </c:txPr>
        <c:crossAx val="112196992"/>
        <c:crosses val="autoZero"/>
        <c:auto val="1"/>
        <c:lblAlgn val="ctr"/>
        <c:lblOffset val="100"/>
        <c:noMultiLvlLbl val="0"/>
      </c:catAx>
      <c:valAx>
        <c:axId val="112196992"/>
        <c:scaling>
          <c:orientation val="minMax"/>
        </c:scaling>
        <c:delete val="0"/>
        <c:axPos val="l"/>
        <c:majorGridlines/>
        <c:title>
          <c:tx>
            <c:rich>
              <a:bodyPr rot="0" vert="wordArtVertRtl"/>
              <a:lstStyle/>
              <a:p>
                <a:pPr>
                  <a:defRPr/>
                </a:pPr>
                <a:r>
                  <a:rPr lang="ja-JP" altLang="en-US"/>
                  <a:t>全国比％</a:t>
                </a:r>
              </a:p>
            </c:rich>
          </c:tx>
          <c:layout>
            <c:manualLayout>
              <c:xMode val="edge"/>
              <c:yMode val="edge"/>
              <c:x val="3.1376368835714361E-2"/>
              <c:y val="8.5725939257866712E-3"/>
            </c:manualLayout>
          </c:layout>
          <c:overlay val="0"/>
        </c:title>
        <c:numFmt formatCode="0.0_ ;[Red]\-0.0\ " sourceLinked="1"/>
        <c:majorTickMark val="out"/>
        <c:minorTickMark val="none"/>
        <c:tickLblPos val="nextTo"/>
        <c:crossAx val="112195456"/>
        <c:crosses val="autoZero"/>
        <c:crossBetween val="between"/>
      </c:valAx>
    </c:plotArea>
    <c:legend>
      <c:legendPos val="r"/>
      <c:layout>
        <c:manualLayout>
          <c:xMode val="edge"/>
          <c:yMode val="edge"/>
          <c:x val="0.6696166798487424"/>
          <c:y val="0.17597226974300578"/>
          <c:w val="0.3044871967013672"/>
          <c:h val="0.11335557911283534"/>
        </c:manualLayout>
      </c:layout>
      <c:overlay val="0"/>
    </c:legend>
    <c:plotVisOnly val="1"/>
    <c:dispBlanksAs val="gap"/>
    <c:showDLblsOverMax val="0"/>
  </c:chart>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ja-JP" sz="1300" b="1" i="0" u="none" strike="noStrike" baseline="0">
                <a:effectLst/>
              </a:rPr>
              <a:t>マルチ取引の</a:t>
            </a:r>
            <a:r>
              <a:rPr lang="ja-JP" altLang="en-US" sz="1300" b="1" i="0" u="none" strike="noStrike" baseline="0">
                <a:effectLst/>
              </a:rPr>
              <a:t>件数</a:t>
            </a:r>
            <a:r>
              <a:rPr lang="ja-JP" altLang="ja-JP" sz="1300" b="1" i="0" u="none" strike="noStrike" baseline="0">
                <a:effectLst/>
              </a:rPr>
              <a:t>上位</a:t>
            </a:r>
            <a:r>
              <a:rPr lang="en-US" altLang="ja-JP" sz="1300" b="1" i="0" u="none" strike="noStrike" baseline="0">
                <a:effectLst/>
              </a:rPr>
              <a:t>20</a:t>
            </a:r>
            <a:r>
              <a:rPr lang="ja-JP" altLang="ja-JP" sz="1300" b="1" i="0" u="none" strike="noStrike" baseline="0">
                <a:effectLst/>
              </a:rPr>
              <a:t>商品サービス（中分類）の</a:t>
            </a:r>
            <a:r>
              <a:rPr lang="ja-JP" altLang="en-US" sz="1300" b="1" i="0" u="none" strike="noStrike" baseline="0">
                <a:effectLst/>
              </a:rPr>
              <a:t>［</a:t>
            </a:r>
            <a:r>
              <a:rPr lang="ja-JP" altLang="ja-JP" sz="1300" b="1" i="0" u="none" strike="noStrike" baseline="0">
                <a:effectLst/>
              </a:rPr>
              <a:t>年齢別人口調整（</a:t>
            </a:r>
            <a:r>
              <a:rPr lang="en-US" altLang="ja-JP" sz="1300" b="1" i="0" u="none" strike="noStrike" baseline="0">
                <a:effectLst/>
              </a:rPr>
              <a:t>10</a:t>
            </a:r>
            <a:r>
              <a:rPr lang="ja-JP" altLang="ja-JP" sz="1300" b="1" i="0" u="none" strike="noStrike" baseline="0">
                <a:effectLst/>
              </a:rPr>
              <a:t>万人当たり）相談件数</a:t>
            </a:r>
            <a:r>
              <a:rPr lang="ja-JP" altLang="en-US" sz="1300" b="1" i="0" u="none" strike="noStrike" baseline="0">
                <a:effectLst/>
              </a:rPr>
              <a:t>］</a:t>
            </a:r>
            <a:r>
              <a:rPr lang="ja-JP" altLang="ja-JP" sz="1300" b="1" i="0" u="none" strike="noStrike" baseline="0">
                <a:effectLst/>
              </a:rPr>
              <a:t>の対</a:t>
            </a:r>
            <a:r>
              <a:rPr lang="ja-JP" altLang="en-US" sz="1300" b="1" i="0" u="none" strike="noStrike" baseline="0">
                <a:effectLst/>
              </a:rPr>
              <a:t>［</a:t>
            </a:r>
            <a:r>
              <a:rPr lang="ja-JP" altLang="ja-JP" sz="1300" b="1" i="0" u="none" strike="noStrike" baseline="0">
                <a:effectLst/>
              </a:rPr>
              <a:t>全年齢人口調整相談件数</a:t>
            </a:r>
            <a:r>
              <a:rPr lang="ja-JP" altLang="en-US" sz="1300" b="1" i="0" u="none" strike="noStrike" baseline="0">
                <a:effectLst/>
              </a:rPr>
              <a:t>］</a:t>
            </a:r>
            <a:r>
              <a:rPr lang="ja-JP" altLang="ja-JP" sz="1300" b="1" i="0" u="none" strike="noStrike" baseline="0">
                <a:effectLst/>
              </a:rPr>
              <a:t>比</a:t>
            </a:r>
            <a:endParaRPr lang="ja-JP" altLang="en-US" sz="1300" baseline="0"/>
          </a:p>
        </c:rich>
      </c:tx>
      <c:layout>
        <c:manualLayout>
          <c:xMode val="edge"/>
          <c:yMode val="edge"/>
          <c:x val="0.13420943688602052"/>
          <c:y val="1.8805970591279132E-2"/>
        </c:manualLayout>
      </c:layout>
      <c:overlay val="1"/>
    </c:title>
    <c:autoTitleDeleted val="0"/>
    <c:plotArea>
      <c:layout>
        <c:manualLayout>
          <c:layoutTarget val="inner"/>
          <c:xMode val="edge"/>
          <c:yMode val="edge"/>
          <c:x val="0.19496094223525964"/>
          <c:y val="0.18152658967274679"/>
          <c:w val="0.47632483026680161"/>
          <c:h val="0.72883437317988486"/>
        </c:manualLayout>
      </c:layout>
      <c:radarChart>
        <c:radarStyle val="marker"/>
        <c:varyColors val="0"/>
        <c:ser>
          <c:idx val="0"/>
          <c:order val="0"/>
          <c:tx>
            <c:strRef>
              <c:f>データ選択!$C$132</c:f>
              <c:strCache>
                <c:ptCount val="1"/>
                <c:pt idx="0">
                  <c:v>２０歳未満</c:v>
                </c:pt>
              </c:strCache>
            </c:strRef>
          </c:tx>
          <c:cat>
            <c:strRef>
              <c:f>データ選択!$B$133:$B$152</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データ選択!$C$133:$C$152</c:f>
              <c:numCache>
                <c:formatCode>0.0_ ;[Red]\-0.0\ </c:formatCode>
                <c:ptCount val="20"/>
                <c:pt idx="0">
                  <c:v>1.0000255079717659</c:v>
                </c:pt>
                <c:pt idx="1">
                  <c:v>5.5173821129476739</c:v>
                </c:pt>
                <c:pt idx="2">
                  <c:v>10.182077899348888</c:v>
                </c:pt>
                <c:pt idx="3">
                  <c:v>17.143294422373131</c:v>
                </c:pt>
                <c:pt idx="4">
                  <c:v>15.135521201734834</c:v>
                </c:pt>
                <c:pt idx="5">
                  <c:v>0</c:v>
                </c:pt>
                <c:pt idx="6">
                  <c:v>0</c:v>
                </c:pt>
                <c:pt idx="7">
                  <c:v>11.313419888165432</c:v>
                </c:pt>
                <c:pt idx="8">
                  <c:v>6.2223809384909883</c:v>
                </c:pt>
                <c:pt idx="9">
                  <c:v>30.000765239152983</c:v>
                </c:pt>
                <c:pt idx="10">
                  <c:v>0</c:v>
                </c:pt>
                <c:pt idx="11">
                  <c:v>59.575987708956269</c:v>
                </c:pt>
                <c:pt idx="12">
                  <c:v>0</c:v>
                </c:pt>
                <c:pt idx="13">
                  <c:v>13.333673439623547</c:v>
                </c:pt>
                <c:pt idx="14">
                  <c:v>0</c:v>
                </c:pt>
                <c:pt idx="15">
                  <c:v>82.965079179879837</c:v>
                </c:pt>
                <c:pt idx="16">
                  <c:v>0</c:v>
                </c:pt>
                <c:pt idx="17">
                  <c:v>0</c:v>
                </c:pt>
                <c:pt idx="18">
                  <c:v>0</c:v>
                </c:pt>
                <c:pt idx="19">
                  <c:v>24.348447150616909</c:v>
                </c:pt>
              </c:numCache>
            </c:numRef>
          </c:val>
        </c:ser>
        <c:ser>
          <c:idx val="1"/>
          <c:order val="1"/>
          <c:tx>
            <c:strRef>
              <c:f>データ選択!$D$132</c:f>
              <c:strCache>
                <c:ptCount val="1"/>
                <c:pt idx="0">
                  <c:v>２０歳代</c:v>
                </c:pt>
              </c:strCache>
            </c:strRef>
          </c:tx>
          <c:spPr>
            <a:ln w="19050">
              <a:solidFill>
                <a:srgbClr val="00B050"/>
              </a:solidFill>
            </a:ln>
          </c:spPr>
          <c:marker>
            <c:symbol val="square"/>
            <c:size val="3"/>
            <c:spPr>
              <a:solidFill>
                <a:srgbClr val="00B050"/>
              </a:solidFill>
              <a:ln>
                <a:solidFill>
                  <a:srgbClr val="00B050"/>
                </a:solidFill>
              </a:ln>
            </c:spPr>
          </c:marker>
          <c:cat>
            <c:strRef>
              <c:f>データ選択!$B$133:$B$152</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データ選択!$D$133:$D$152</c:f>
              <c:numCache>
                <c:formatCode>0.0_ ;[Red]\-0.0\ </c:formatCode>
                <c:ptCount val="20"/>
                <c:pt idx="0">
                  <c:v>250.00540394555495</c:v>
                </c:pt>
                <c:pt idx="1">
                  <c:v>342.5361396587374</c:v>
                </c:pt>
                <c:pt idx="2">
                  <c:v>80.607802969112271</c:v>
                </c:pt>
                <c:pt idx="3">
                  <c:v>361.91258475927958</c:v>
                </c:pt>
                <c:pt idx="4">
                  <c:v>580.1927212286032</c:v>
                </c:pt>
                <c:pt idx="5">
                  <c:v>94.119681485385414</c:v>
                </c:pt>
                <c:pt idx="6">
                  <c:v>174.45859963801965</c:v>
                </c:pt>
                <c:pt idx="7">
                  <c:v>461.96284742532174</c:v>
                </c:pt>
                <c:pt idx="8">
                  <c:v>269.63545788498374</c:v>
                </c:pt>
                <c:pt idx="9">
                  <c:v>750.01621183666487</c:v>
                </c:pt>
                <c:pt idx="10">
                  <c:v>149.33656129014486</c:v>
                </c:pt>
                <c:pt idx="11">
                  <c:v>496.46463194861985</c:v>
                </c:pt>
                <c:pt idx="12">
                  <c:v>373.34140322536211</c:v>
                </c:pt>
                <c:pt idx="13">
                  <c:v>422.23134888582621</c:v>
                </c:pt>
                <c:pt idx="14">
                  <c:v>233.33837701585125</c:v>
                </c:pt>
                <c:pt idx="15">
                  <c:v>345.68648446792787</c:v>
                </c:pt>
                <c:pt idx="16">
                  <c:v>323.08390663733257</c:v>
                </c:pt>
                <c:pt idx="17">
                  <c:v>71.796423697185034</c:v>
                </c:pt>
                <c:pt idx="18">
                  <c:v>527.54763499235946</c:v>
                </c:pt>
                <c:pt idx="19">
                  <c:v>365.22528576394109</c:v>
                </c:pt>
              </c:numCache>
            </c:numRef>
          </c:val>
        </c:ser>
        <c:ser>
          <c:idx val="2"/>
          <c:order val="2"/>
          <c:tx>
            <c:strRef>
              <c:f>データ選択!$E$132</c:f>
              <c:strCache>
                <c:ptCount val="1"/>
                <c:pt idx="0">
                  <c:v>３０歳代</c:v>
                </c:pt>
              </c:strCache>
            </c:strRef>
          </c:tx>
          <c:cat>
            <c:strRef>
              <c:f>データ選択!$B$133:$B$152</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データ選択!$E$133:$E$152</c:f>
              <c:numCache>
                <c:formatCode>0.0_ ;[Red]\-0.0\ </c:formatCode>
                <c:ptCount val="20"/>
                <c:pt idx="0">
                  <c:v>94.608803573715889</c:v>
                </c:pt>
                <c:pt idx="1">
                  <c:v>60.897620691127472</c:v>
                </c:pt>
                <c:pt idx="2">
                  <c:v>57.797378183215542</c:v>
                </c:pt>
                <c:pt idx="3">
                  <c:v>79.291187757019046</c:v>
                </c:pt>
                <c:pt idx="4">
                  <c:v>71.595851353082296</c:v>
                </c:pt>
                <c:pt idx="5">
                  <c:v>65.298625211662738</c:v>
                </c:pt>
                <c:pt idx="6">
                  <c:v>59.417865421997277</c:v>
                </c:pt>
                <c:pt idx="7">
                  <c:v>71.354787880512987</c:v>
                </c:pt>
                <c:pt idx="8">
                  <c:v>141.2824800034158</c:v>
                </c:pt>
                <c:pt idx="9">
                  <c:v>25.22901428632424</c:v>
                </c:pt>
                <c:pt idx="10">
                  <c:v>0</c:v>
                </c:pt>
                <c:pt idx="11">
                  <c:v>75.150255320965826</c:v>
                </c:pt>
                <c:pt idx="12">
                  <c:v>94.188320002277166</c:v>
                </c:pt>
                <c:pt idx="13">
                  <c:v>100.91605714529696</c:v>
                </c:pt>
                <c:pt idx="14">
                  <c:v>39.245133334282151</c:v>
                </c:pt>
                <c:pt idx="15">
                  <c:v>26.163422222854766</c:v>
                </c:pt>
                <c:pt idx="16">
                  <c:v>54.339415385929136</c:v>
                </c:pt>
                <c:pt idx="17">
                  <c:v>135.84853846482284</c:v>
                </c:pt>
                <c:pt idx="18">
                  <c:v>61.427165218876411</c:v>
                </c:pt>
                <c:pt idx="19">
                  <c:v>30.713582609438205</c:v>
                </c:pt>
              </c:numCache>
            </c:numRef>
          </c:val>
        </c:ser>
        <c:ser>
          <c:idx val="3"/>
          <c:order val="3"/>
          <c:tx>
            <c:strRef>
              <c:f>データ選択!$F$132</c:f>
              <c:strCache>
                <c:ptCount val="1"/>
                <c:pt idx="0">
                  <c:v>４０歳代</c:v>
                </c:pt>
              </c:strCache>
            </c:strRef>
          </c:tx>
          <c:cat>
            <c:strRef>
              <c:f>データ選択!$B$133:$B$152</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データ選択!$F$133:$F$152</c:f>
              <c:numCache>
                <c:formatCode>0.0_ ;[Red]\-0.0\ </c:formatCode>
                <c:ptCount val="20"/>
                <c:pt idx="0">
                  <c:v>85.88058669038135</c:v>
                </c:pt>
                <c:pt idx="1">
                  <c:v>94.012683842781996</c:v>
                </c:pt>
                <c:pt idx="2">
                  <c:v>107.56760353138675</c:v>
                </c:pt>
                <c:pt idx="3">
                  <c:v>54.527356628813564</c:v>
                </c:pt>
                <c:pt idx="4">
                  <c:v>36.105952362322483</c:v>
                </c:pt>
                <c:pt idx="5">
                  <c:v>83.394780726420734</c:v>
                </c:pt>
                <c:pt idx="6">
                  <c:v>92.74746641536511</c:v>
                </c:pt>
                <c:pt idx="7">
                  <c:v>131.08596846118814</c:v>
                </c:pt>
                <c:pt idx="8">
                  <c:v>93.302365787080987</c:v>
                </c:pt>
                <c:pt idx="9">
                  <c:v>27.263678314406782</c:v>
                </c:pt>
                <c:pt idx="10">
                  <c:v>61.070639424271192</c:v>
                </c:pt>
                <c:pt idx="11">
                  <c:v>97.453148017454012</c:v>
                </c:pt>
                <c:pt idx="12">
                  <c:v>118.74846554719399</c:v>
                </c:pt>
                <c:pt idx="13">
                  <c:v>36.351571085875705</c:v>
                </c:pt>
                <c:pt idx="14">
                  <c:v>84.820332533709973</c:v>
                </c:pt>
                <c:pt idx="15">
                  <c:v>56.546888355806644</c:v>
                </c:pt>
                <c:pt idx="16">
                  <c:v>234.88707470873535</c:v>
                </c:pt>
                <c:pt idx="17">
                  <c:v>176.16530603155152</c:v>
                </c:pt>
                <c:pt idx="18">
                  <c:v>66.381129808990408</c:v>
                </c:pt>
                <c:pt idx="19">
                  <c:v>33.190564904495204</c:v>
                </c:pt>
              </c:numCache>
            </c:numRef>
          </c:val>
        </c:ser>
        <c:ser>
          <c:idx val="4"/>
          <c:order val="4"/>
          <c:tx>
            <c:strRef>
              <c:f>データ選択!$G$132</c:f>
              <c:strCache>
                <c:ptCount val="1"/>
                <c:pt idx="0">
                  <c:v>５０歳代</c:v>
                </c:pt>
              </c:strCache>
            </c:strRef>
          </c:tx>
          <c:cat>
            <c:strRef>
              <c:f>データ選択!$B$133:$B$152</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データ選択!$G$133:$G$152</c:f>
              <c:numCache>
                <c:formatCode>0.0_ ;[Red]\-0.0\ </c:formatCode>
                <c:ptCount val="20"/>
                <c:pt idx="0">
                  <c:v>82.729727546641186</c:v>
                </c:pt>
                <c:pt idx="1">
                  <c:v>87.033027226156719</c:v>
                </c:pt>
                <c:pt idx="2">
                  <c:v>121.35393008382498</c:v>
                </c:pt>
                <c:pt idx="3">
                  <c:v>40.062822056484841</c:v>
                </c:pt>
                <c:pt idx="4">
                  <c:v>47.750552775431927</c:v>
                </c:pt>
                <c:pt idx="5">
                  <c:v>131.97164912724418</c:v>
                </c:pt>
                <c:pt idx="6">
                  <c:v>132.0949871170827</c:v>
                </c:pt>
                <c:pt idx="7">
                  <c:v>95.179553006921552</c:v>
                </c:pt>
                <c:pt idx="8">
                  <c:v>104.69750830761373</c:v>
                </c:pt>
                <c:pt idx="9">
                  <c:v>0</c:v>
                </c:pt>
                <c:pt idx="10">
                  <c:v>78.523131230710291</c:v>
                </c:pt>
                <c:pt idx="11">
                  <c:v>66.828196792093848</c:v>
                </c:pt>
                <c:pt idx="12">
                  <c:v>122.14709302554934</c:v>
                </c:pt>
                <c:pt idx="13">
                  <c:v>56.087950879078775</c:v>
                </c:pt>
                <c:pt idx="14">
                  <c:v>21.81198089741952</c:v>
                </c:pt>
                <c:pt idx="15">
                  <c:v>87.247923589678095</c:v>
                </c:pt>
                <c:pt idx="16">
                  <c:v>30.201204319503955</c:v>
                </c:pt>
                <c:pt idx="17">
                  <c:v>151.0060215975198</c:v>
                </c:pt>
                <c:pt idx="18">
                  <c:v>34.14049183943925</c:v>
                </c:pt>
                <c:pt idx="19">
                  <c:v>0</c:v>
                </c:pt>
              </c:numCache>
            </c:numRef>
          </c:val>
        </c:ser>
        <c:ser>
          <c:idx val="5"/>
          <c:order val="5"/>
          <c:tx>
            <c:strRef>
              <c:f>データ選択!$H$132</c:f>
              <c:strCache>
                <c:ptCount val="1"/>
                <c:pt idx="0">
                  <c:v>６０歳代</c:v>
                </c:pt>
              </c:strCache>
            </c:strRef>
          </c:tx>
          <c:cat>
            <c:strRef>
              <c:f>データ選択!$B$133:$B$152</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データ選択!$H$133:$H$152</c:f>
              <c:numCache>
                <c:formatCode>0.0_ ;[Red]\-0.0\ </c:formatCode>
                <c:ptCount val="20"/>
                <c:pt idx="0">
                  <c:v>86.46972244705502</c:v>
                </c:pt>
                <c:pt idx="1">
                  <c:v>82.969448824760434</c:v>
                </c:pt>
                <c:pt idx="2">
                  <c:v>133.9768031590734</c:v>
                </c:pt>
                <c:pt idx="3">
                  <c:v>60.868955759831699</c:v>
                </c:pt>
                <c:pt idx="4">
                  <c:v>42.676008728276273</c:v>
                </c:pt>
                <c:pt idx="5">
                  <c:v>135.63878030910593</c:v>
                </c:pt>
                <c:pt idx="6">
                  <c:v>124.6157181141359</c:v>
                </c:pt>
                <c:pt idx="7">
                  <c:v>14.177439487732634</c:v>
                </c:pt>
                <c:pt idx="8">
                  <c:v>77.9759171825295</c:v>
                </c:pt>
                <c:pt idx="9">
                  <c:v>37.595531498719566</c:v>
                </c:pt>
                <c:pt idx="10">
                  <c:v>140.35665092855311</c:v>
                </c:pt>
                <c:pt idx="11">
                  <c:v>14.931558609420541</c:v>
                </c:pt>
                <c:pt idx="12">
                  <c:v>15.595183436505902</c:v>
                </c:pt>
                <c:pt idx="13">
                  <c:v>66.836500442168145</c:v>
                </c:pt>
                <c:pt idx="14">
                  <c:v>175.44581366069133</c:v>
                </c:pt>
                <c:pt idx="15">
                  <c:v>25.9919723941765</c:v>
                </c:pt>
                <c:pt idx="16">
                  <c:v>80.974990920319087</c:v>
                </c:pt>
                <c:pt idx="17">
                  <c:v>80.974990920319087</c:v>
                </c:pt>
                <c:pt idx="18">
                  <c:v>61.024630838501338</c:v>
                </c:pt>
                <c:pt idx="19">
                  <c:v>122.04926167700268</c:v>
                </c:pt>
              </c:numCache>
            </c:numRef>
          </c:val>
        </c:ser>
        <c:ser>
          <c:idx val="6"/>
          <c:order val="6"/>
          <c:tx>
            <c:strRef>
              <c:f>データ選択!$I$132</c:f>
              <c:strCache>
                <c:ptCount val="1"/>
                <c:pt idx="0">
                  <c:v>７０歳以上</c:v>
                </c:pt>
              </c:strCache>
            </c:strRef>
          </c:tx>
          <c:cat>
            <c:strRef>
              <c:f>データ選択!$B$133:$B$152</c:f>
              <c:strCache>
                <c:ptCount val="20"/>
                <c:pt idx="0">
                  <c:v>健康食品</c:v>
                </c:pt>
                <c:pt idx="1">
                  <c:v>化粧品</c:v>
                </c:pt>
                <c:pt idx="2">
                  <c:v>ファンド型投資商品</c:v>
                </c:pt>
                <c:pt idx="3">
                  <c:v>商品一般</c:v>
                </c:pt>
                <c:pt idx="4">
                  <c:v>内職・副業</c:v>
                </c:pt>
                <c:pt idx="5">
                  <c:v>飲料</c:v>
                </c:pt>
                <c:pt idx="6">
                  <c:v>食器・台所用品</c:v>
                </c:pt>
                <c:pt idx="7">
                  <c:v>放送・コンテンツ等</c:v>
                </c:pt>
                <c:pt idx="8">
                  <c:v>役務一般</c:v>
                </c:pt>
                <c:pt idx="9">
                  <c:v>学習教材</c:v>
                </c:pt>
                <c:pt idx="10">
                  <c:v>医療用具</c:v>
                </c:pt>
                <c:pt idx="11">
                  <c:v>教室・講座</c:v>
                </c:pt>
                <c:pt idx="12">
                  <c:v>洋装下着</c:v>
                </c:pt>
                <c:pt idx="13">
                  <c:v>パソコン・パソコン関連用品</c:v>
                </c:pt>
                <c:pt idx="14">
                  <c:v>家具・寝具</c:v>
                </c:pt>
                <c:pt idx="15">
                  <c:v>無限連鎖講</c:v>
                </c:pt>
                <c:pt idx="16">
                  <c:v>洗浄剤等</c:v>
                </c:pt>
                <c:pt idx="17">
                  <c:v>デリバティブ取引</c:v>
                </c:pt>
                <c:pt idx="18">
                  <c:v>空調・冷暖房機器</c:v>
                </c:pt>
                <c:pt idx="19">
                  <c:v>他の金融関連サービス</c:v>
                </c:pt>
              </c:strCache>
            </c:strRef>
          </c:cat>
          <c:val>
            <c:numRef>
              <c:f>データ選択!$I$133:$I$152</c:f>
              <c:numCache>
                <c:formatCode>0.0_ ;[Red]\-0.0\ </c:formatCode>
                <c:ptCount val="20"/>
                <c:pt idx="0">
                  <c:v>107.62139016562631</c:v>
                </c:pt>
                <c:pt idx="1">
                  <c:v>67.474225809170107</c:v>
                </c:pt>
                <c:pt idx="2">
                  <c:v>135.58911598460909</c:v>
                </c:pt>
                <c:pt idx="3">
                  <c:v>65.225084948864449</c:v>
                </c:pt>
                <c:pt idx="4">
                  <c:v>16.453174581695528</c:v>
                </c:pt>
                <c:pt idx="5">
                  <c:v>127.89232342914593</c:v>
                </c:pt>
                <c:pt idx="6">
                  <c:v>130.85655671984014</c:v>
                </c:pt>
                <c:pt idx="7">
                  <c:v>36.8949975468324</c:v>
                </c:pt>
                <c:pt idx="8">
                  <c:v>47.348580185101589</c:v>
                </c:pt>
                <c:pt idx="9">
                  <c:v>0</c:v>
                </c:pt>
                <c:pt idx="10">
                  <c:v>255.68233299954861</c:v>
                </c:pt>
                <c:pt idx="11">
                  <c:v>0</c:v>
                </c:pt>
                <c:pt idx="12">
                  <c:v>40.584497301515654</c:v>
                </c:pt>
                <c:pt idx="13">
                  <c:v>72.472316609849386</c:v>
                </c:pt>
                <c:pt idx="14">
                  <c:v>101.46124325378911</c:v>
                </c:pt>
                <c:pt idx="15">
                  <c:v>67.640828835859409</c:v>
                </c:pt>
                <c:pt idx="16">
                  <c:v>23.414133058566719</c:v>
                </c:pt>
                <c:pt idx="17">
                  <c:v>70.242399175700172</c:v>
                </c:pt>
                <c:pt idx="18">
                  <c:v>26.468150414031943</c:v>
                </c:pt>
                <c:pt idx="19">
                  <c:v>158.80890248419166</c:v>
                </c:pt>
              </c:numCache>
            </c:numRef>
          </c:val>
        </c:ser>
        <c:dLbls>
          <c:showLegendKey val="0"/>
          <c:showVal val="0"/>
          <c:showCatName val="0"/>
          <c:showSerName val="0"/>
          <c:showPercent val="0"/>
          <c:showBubbleSize val="0"/>
        </c:dLbls>
        <c:axId val="111329280"/>
        <c:axId val="111330816"/>
      </c:radarChart>
      <c:catAx>
        <c:axId val="111329280"/>
        <c:scaling>
          <c:orientation val="minMax"/>
        </c:scaling>
        <c:delete val="0"/>
        <c:axPos val="b"/>
        <c:majorGridlines/>
        <c:majorTickMark val="out"/>
        <c:minorTickMark val="none"/>
        <c:tickLblPos val="nextTo"/>
        <c:txPr>
          <a:bodyPr rot="0" vert="horz"/>
          <a:lstStyle/>
          <a:p>
            <a:pPr>
              <a:defRPr/>
            </a:pPr>
            <a:endParaRPr lang="ja-JP"/>
          </a:p>
        </c:txPr>
        <c:crossAx val="111330816"/>
        <c:crosses val="autoZero"/>
        <c:auto val="1"/>
        <c:lblAlgn val="ctr"/>
        <c:lblOffset val="100"/>
        <c:noMultiLvlLbl val="0"/>
      </c:catAx>
      <c:valAx>
        <c:axId val="111330816"/>
        <c:scaling>
          <c:orientation val="minMax"/>
        </c:scaling>
        <c:delete val="0"/>
        <c:axPos val="l"/>
        <c:majorGridlines/>
        <c:numFmt formatCode="0.0_ ;[Red]\-0.0\ " sourceLinked="1"/>
        <c:majorTickMark val="out"/>
        <c:minorTickMark val="none"/>
        <c:tickLblPos val="nextTo"/>
        <c:crossAx val="111329280"/>
        <c:crosses val="autoZero"/>
        <c:crossBetween val="between"/>
      </c:valAx>
    </c:plotArea>
    <c:legend>
      <c:legendPos val="r"/>
      <c:layout>
        <c:manualLayout>
          <c:xMode val="edge"/>
          <c:yMode val="edge"/>
          <c:x val="0.69416977440594896"/>
          <c:y val="7.9740112345519157E-2"/>
          <c:w val="0.3044871967013672"/>
          <c:h val="0.11335557911283534"/>
        </c:manualLayout>
      </c:layout>
      <c:overlay val="0"/>
    </c:legend>
    <c:plotVisOnly val="1"/>
    <c:dispBlanksAs val="gap"/>
    <c:showDLblsOverMax val="0"/>
  </c:chart>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bin"/></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20.xml"/></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bin"/></Relationships>
</file>

<file path=xl/chartsheets/sheet1.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95" workbookViewId="0" zoomToFit="1"/>
  </sheetViews>
  <pageMargins left="0.25" right="0.25" top="0.75" bottom="0.75" header="0.3" footer="0.3"/>
  <pageSetup paperSize="9" orientation="landscape" r:id="rId1"/>
  <drawing r:id="rId2"/>
</chartsheet>
</file>

<file path=xl/chartsheets/sheet6.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pageSetup paperSize="9" orientation="landscape" r:id="rId1"/>
  <drawing r:id="rId2"/>
</chartsheet>
</file>

<file path=xl/chartsheets/sheet7.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95" workbookViewId="0" zoomToFit="1"/>
  </sheetViews>
  <pageMargins left="0.7" right="0.7" top="0.75" bottom="0.75" header="0.3" footer="0.3"/>
  <pageSetup paperSize="9" orientation="landscape" r:id="rId1"/>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6.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emf"/><Relationship Id="rId5" Type="http://schemas.openxmlformats.org/officeDocument/2006/relationships/image" Target="../media/image18.emf"/><Relationship Id="rId4" Type="http://schemas.openxmlformats.org/officeDocument/2006/relationships/image" Target="../media/image17.emf"/></Relationships>
</file>

<file path=xl/drawings/_rels/drawing27.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png"/><Relationship Id="rId1" Type="http://schemas.openxmlformats.org/officeDocument/2006/relationships/image" Target="../media/image20.png"/><Relationship Id="rId5" Type="http://schemas.openxmlformats.org/officeDocument/2006/relationships/image" Target="../media/image19.emf"/><Relationship Id="rId4" Type="http://schemas.openxmlformats.org/officeDocument/2006/relationships/image" Target="../media/image17.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447235</xdr:colOff>
      <xdr:row>121</xdr:row>
      <xdr:rowOff>84665</xdr:rowOff>
    </xdr:from>
    <xdr:to>
      <xdr:col>14</xdr:col>
      <xdr:colOff>1443179</xdr:colOff>
      <xdr:row>158</xdr:row>
      <xdr:rowOff>29737</xdr:rowOff>
    </xdr:to>
    <xdr:pic>
      <xdr:nvPicPr>
        <xdr:cNvPr id="33" name="図 32"/>
        <xdr:cNvPicPr>
          <a:picLocks noChangeAspect="1"/>
        </xdr:cNvPicPr>
      </xdr:nvPicPr>
      <xdr:blipFill>
        <a:blip xmlns:r="http://schemas.openxmlformats.org/officeDocument/2006/relationships" r:embed="rId1"/>
        <a:stretch>
          <a:fillRect/>
        </a:stretch>
      </xdr:blipFill>
      <xdr:spPr>
        <a:xfrm>
          <a:off x="447235" y="20743332"/>
          <a:ext cx="9420277" cy="6210405"/>
        </a:xfrm>
        <a:prstGeom prst="rect">
          <a:avLst/>
        </a:prstGeom>
      </xdr:spPr>
    </xdr:pic>
    <xdr:clientData/>
  </xdr:twoCellAnchor>
  <xdr:twoCellAnchor editAs="oneCell">
    <xdr:from>
      <xdr:col>1</xdr:col>
      <xdr:colOff>250108</xdr:colOff>
      <xdr:row>63</xdr:row>
      <xdr:rowOff>169333</xdr:rowOff>
    </xdr:from>
    <xdr:to>
      <xdr:col>14</xdr:col>
      <xdr:colOff>1542668</xdr:colOff>
      <xdr:row>101</xdr:row>
      <xdr:rowOff>168297</xdr:rowOff>
    </xdr:to>
    <xdr:pic>
      <xdr:nvPicPr>
        <xdr:cNvPr id="20" name="図 19"/>
        <xdr:cNvPicPr>
          <a:picLocks noChangeAspect="1"/>
        </xdr:cNvPicPr>
      </xdr:nvPicPr>
      <xdr:blipFill>
        <a:blip xmlns:r="http://schemas.openxmlformats.org/officeDocument/2006/relationships" r:embed="rId2"/>
        <a:stretch>
          <a:fillRect/>
        </a:stretch>
      </xdr:blipFill>
      <xdr:spPr>
        <a:xfrm>
          <a:off x="938025" y="10879666"/>
          <a:ext cx="9028976" cy="6486548"/>
        </a:xfrm>
        <a:prstGeom prst="rect">
          <a:avLst/>
        </a:prstGeom>
      </xdr:spPr>
    </xdr:pic>
    <xdr:clientData/>
  </xdr:twoCellAnchor>
  <xdr:twoCellAnchor editAs="oneCell">
    <xdr:from>
      <xdr:col>3</xdr:col>
      <xdr:colOff>412750</xdr:colOff>
      <xdr:row>102</xdr:row>
      <xdr:rowOff>105834</xdr:rowOff>
    </xdr:from>
    <xdr:to>
      <xdr:col>14</xdr:col>
      <xdr:colOff>1809751</xdr:colOff>
      <xdr:row>121</xdr:row>
      <xdr:rowOff>9534</xdr:rowOff>
    </xdr:to>
    <xdr:pic>
      <xdr:nvPicPr>
        <xdr:cNvPr id="28" name="図 27"/>
        <xdr:cNvPicPr>
          <a:picLocks noChangeAspect="1"/>
        </xdr:cNvPicPr>
      </xdr:nvPicPr>
      <xdr:blipFill>
        <a:blip xmlns:r="http://schemas.openxmlformats.org/officeDocument/2006/relationships" r:embed="rId3"/>
        <a:stretch>
          <a:fillRect/>
        </a:stretch>
      </xdr:blipFill>
      <xdr:spPr>
        <a:xfrm>
          <a:off x="2476500" y="17483667"/>
          <a:ext cx="7757584" cy="3184534"/>
        </a:xfrm>
        <a:prstGeom prst="rect">
          <a:avLst/>
        </a:prstGeom>
      </xdr:spPr>
    </xdr:pic>
    <xdr:clientData/>
  </xdr:twoCellAnchor>
  <xdr:twoCellAnchor editAs="oneCell">
    <xdr:from>
      <xdr:col>4</xdr:col>
      <xdr:colOff>402166</xdr:colOff>
      <xdr:row>42</xdr:row>
      <xdr:rowOff>95249</xdr:rowOff>
    </xdr:from>
    <xdr:to>
      <xdr:col>9</xdr:col>
      <xdr:colOff>635000</xdr:colOff>
      <xdr:row>64</xdr:row>
      <xdr:rowOff>21166</xdr:rowOff>
    </xdr:to>
    <xdr:pic>
      <xdr:nvPicPr>
        <xdr:cNvPr id="23" name="図 22"/>
        <xdr:cNvPicPr>
          <a:picLocks noChangeAspect="1"/>
        </xdr:cNvPicPr>
      </xdr:nvPicPr>
      <xdr:blipFill>
        <a:blip xmlns:r="http://schemas.openxmlformats.org/officeDocument/2006/relationships" r:embed="rId4"/>
        <a:stretch>
          <a:fillRect/>
        </a:stretch>
      </xdr:blipFill>
      <xdr:spPr>
        <a:xfrm>
          <a:off x="3153833" y="7228416"/>
          <a:ext cx="3672417" cy="3672417"/>
        </a:xfrm>
        <a:prstGeom prst="rect">
          <a:avLst/>
        </a:prstGeom>
      </xdr:spPr>
    </xdr:pic>
    <xdr:clientData/>
  </xdr:twoCellAnchor>
  <xdr:twoCellAnchor editAs="oneCell">
    <xdr:from>
      <xdr:col>2</xdr:col>
      <xdr:colOff>264582</xdr:colOff>
      <xdr:row>2</xdr:row>
      <xdr:rowOff>158750</xdr:rowOff>
    </xdr:from>
    <xdr:to>
      <xdr:col>10</xdr:col>
      <xdr:colOff>206400</xdr:colOff>
      <xdr:row>25</xdr:row>
      <xdr:rowOff>166277</xdr:rowOff>
    </xdr:to>
    <xdr:pic>
      <xdr:nvPicPr>
        <xdr:cNvPr id="22" name="図 21"/>
        <xdr:cNvPicPr>
          <a:picLocks noChangeAspect="1"/>
        </xdr:cNvPicPr>
      </xdr:nvPicPr>
      <xdr:blipFill>
        <a:blip xmlns:r="http://schemas.openxmlformats.org/officeDocument/2006/relationships" r:embed="rId5"/>
        <a:stretch>
          <a:fillRect/>
        </a:stretch>
      </xdr:blipFill>
      <xdr:spPr>
        <a:xfrm>
          <a:off x="952499" y="497417"/>
          <a:ext cx="5445152" cy="3902193"/>
        </a:xfrm>
        <a:prstGeom prst="rect">
          <a:avLst/>
        </a:prstGeom>
      </xdr:spPr>
    </xdr:pic>
    <xdr:clientData/>
  </xdr:twoCellAnchor>
  <xdr:twoCellAnchor>
    <xdr:from>
      <xdr:col>6</xdr:col>
      <xdr:colOff>229658</xdr:colOff>
      <xdr:row>16</xdr:row>
      <xdr:rowOff>40217</xdr:rowOff>
    </xdr:from>
    <xdr:to>
      <xdr:col>7</xdr:col>
      <xdr:colOff>603249</xdr:colOff>
      <xdr:row>18</xdr:row>
      <xdr:rowOff>106892</xdr:rowOff>
    </xdr:to>
    <xdr:sp macro="" textlink="">
      <xdr:nvSpPr>
        <xdr:cNvPr id="6" name="円/楕円 5"/>
        <xdr:cNvSpPr/>
      </xdr:nvSpPr>
      <xdr:spPr>
        <a:xfrm>
          <a:off x="3669241" y="2749550"/>
          <a:ext cx="1061508" cy="40534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134409</xdr:colOff>
      <xdr:row>80</xdr:row>
      <xdr:rowOff>69850</xdr:rowOff>
    </xdr:from>
    <xdr:to>
      <xdr:col>7</xdr:col>
      <xdr:colOff>134409</xdr:colOff>
      <xdr:row>81</xdr:row>
      <xdr:rowOff>152400</xdr:rowOff>
    </xdr:to>
    <xdr:sp macro="" textlink="">
      <xdr:nvSpPr>
        <xdr:cNvPr id="7" name="円/楕円 6"/>
        <xdr:cNvSpPr/>
      </xdr:nvSpPr>
      <xdr:spPr>
        <a:xfrm>
          <a:off x="4261909" y="13658850"/>
          <a:ext cx="687917" cy="2624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20</xdr:col>
      <xdr:colOff>629708</xdr:colOff>
      <xdr:row>97</xdr:row>
      <xdr:rowOff>178859</xdr:rowOff>
    </xdr:from>
    <xdr:to>
      <xdr:col>22</xdr:col>
      <xdr:colOff>21167</xdr:colOff>
      <xdr:row>99</xdr:row>
      <xdr:rowOff>84667</xdr:rowOff>
    </xdr:to>
    <xdr:sp macro="" textlink="">
      <xdr:nvSpPr>
        <xdr:cNvPr id="9" name="円/楕円 8"/>
        <xdr:cNvSpPr/>
      </xdr:nvSpPr>
      <xdr:spPr>
        <a:xfrm>
          <a:off x="14747875" y="16678276"/>
          <a:ext cx="767292" cy="255058"/>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190499</xdr:colOff>
      <xdr:row>96</xdr:row>
      <xdr:rowOff>42334</xdr:rowOff>
    </xdr:from>
    <xdr:to>
      <xdr:col>14</xdr:col>
      <xdr:colOff>783166</xdr:colOff>
      <xdr:row>97</xdr:row>
      <xdr:rowOff>126999</xdr:rowOff>
    </xdr:to>
    <xdr:sp macro="" textlink="">
      <xdr:nvSpPr>
        <xdr:cNvPr id="13" name="円/楕円 12"/>
        <xdr:cNvSpPr/>
      </xdr:nvSpPr>
      <xdr:spPr>
        <a:xfrm>
          <a:off x="8614832" y="16361834"/>
          <a:ext cx="592667" cy="264582"/>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210607</xdr:colOff>
      <xdr:row>100</xdr:row>
      <xdr:rowOff>19052</xdr:rowOff>
    </xdr:from>
    <xdr:to>
      <xdr:col>14</xdr:col>
      <xdr:colOff>666749</xdr:colOff>
      <xdr:row>101</xdr:row>
      <xdr:rowOff>114301</xdr:rowOff>
    </xdr:to>
    <xdr:sp macro="" textlink="">
      <xdr:nvSpPr>
        <xdr:cNvPr id="14" name="円/楕円 13"/>
        <xdr:cNvSpPr/>
      </xdr:nvSpPr>
      <xdr:spPr>
        <a:xfrm>
          <a:off x="8423274" y="17037052"/>
          <a:ext cx="667808" cy="275166"/>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618067</xdr:colOff>
      <xdr:row>116</xdr:row>
      <xdr:rowOff>21168</xdr:rowOff>
    </xdr:from>
    <xdr:to>
      <xdr:col>9</xdr:col>
      <xdr:colOff>294217</xdr:colOff>
      <xdr:row>117</xdr:row>
      <xdr:rowOff>76731</xdr:rowOff>
    </xdr:to>
    <xdr:sp macro="" textlink="">
      <xdr:nvSpPr>
        <xdr:cNvPr id="15" name="円/楕円 14"/>
        <xdr:cNvSpPr/>
      </xdr:nvSpPr>
      <xdr:spPr>
        <a:xfrm>
          <a:off x="5433484" y="19812001"/>
          <a:ext cx="1051983" cy="23548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409575</xdr:colOff>
      <xdr:row>114</xdr:row>
      <xdr:rowOff>112184</xdr:rowOff>
    </xdr:from>
    <xdr:to>
      <xdr:col>11</xdr:col>
      <xdr:colOff>201084</xdr:colOff>
      <xdr:row>116</xdr:row>
      <xdr:rowOff>42334</xdr:rowOff>
    </xdr:to>
    <xdr:sp macro="" textlink="">
      <xdr:nvSpPr>
        <xdr:cNvPr id="16" name="円/楕円 15"/>
        <xdr:cNvSpPr/>
      </xdr:nvSpPr>
      <xdr:spPr>
        <a:xfrm>
          <a:off x="7288742" y="19543184"/>
          <a:ext cx="479425" cy="2899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402167</xdr:colOff>
      <xdr:row>114</xdr:row>
      <xdr:rowOff>123825</xdr:rowOff>
    </xdr:from>
    <xdr:to>
      <xdr:col>10</xdr:col>
      <xdr:colOff>245533</xdr:colOff>
      <xdr:row>116</xdr:row>
      <xdr:rowOff>47625</xdr:rowOff>
    </xdr:to>
    <xdr:sp macro="" textlink="">
      <xdr:nvSpPr>
        <xdr:cNvPr id="17" name="円/楕円 16"/>
        <xdr:cNvSpPr/>
      </xdr:nvSpPr>
      <xdr:spPr>
        <a:xfrm>
          <a:off x="6593417" y="19554825"/>
          <a:ext cx="531283" cy="28363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666749</xdr:colOff>
      <xdr:row>114</xdr:row>
      <xdr:rowOff>103717</xdr:rowOff>
    </xdr:from>
    <xdr:to>
      <xdr:col>9</xdr:col>
      <xdr:colOff>216958</xdr:colOff>
      <xdr:row>116</xdr:row>
      <xdr:rowOff>27517</xdr:rowOff>
    </xdr:to>
    <xdr:sp macro="" textlink="">
      <xdr:nvSpPr>
        <xdr:cNvPr id="18" name="円/楕円 17"/>
        <xdr:cNvSpPr/>
      </xdr:nvSpPr>
      <xdr:spPr>
        <a:xfrm>
          <a:off x="5482166" y="19534717"/>
          <a:ext cx="926042" cy="28363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427566</xdr:colOff>
      <xdr:row>117</xdr:row>
      <xdr:rowOff>25400</xdr:rowOff>
    </xdr:from>
    <xdr:to>
      <xdr:col>9</xdr:col>
      <xdr:colOff>665690</xdr:colOff>
      <xdr:row>118</xdr:row>
      <xdr:rowOff>118533</xdr:rowOff>
    </xdr:to>
    <xdr:sp macro="" textlink="">
      <xdr:nvSpPr>
        <xdr:cNvPr id="19" name="円/楕円 18"/>
        <xdr:cNvSpPr/>
      </xdr:nvSpPr>
      <xdr:spPr>
        <a:xfrm>
          <a:off x="5930899" y="19996150"/>
          <a:ext cx="926041" cy="273050"/>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179917</xdr:colOff>
      <xdr:row>143</xdr:row>
      <xdr:rowOff>95249</xdr:rowOff>
    </xdr:from>
    <xdr:to>
      <xdr:col>10</xdr:col>
      <xdr:colOff>349250</xdr:colOff>
      <xdr:row>155</xdr:row>
      <xdr:rowOff>63500</xdr:rowOff>
    </xdr:to>
    <xdr:sp macro="" textlink="">
      <xdr:nvSpPr>
        <xdr:cNvPr id="21" name="円/楕円 20"/>
        <xdr:cNvSpPr/>
      </xdr:nvSpPr>
      <xdr:spPr>
        <a:xfrm>
          <a:off x="2931584" y="24479249"/>
          <a:ext cx="4296833" cy="2000251"/>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635001</xdr:colOff>
      <xdr:row>21</xdr:row>
      <xdr:rowOff>164189</xdr:rowOff>
    </xdr:from>
    <xdr:to>
      <xdr:col>14</xdr:col>
      <xdr:colOff>927678</xdr:colOff>
      <xdr:row>43</xdr:row>
      <xdr:rowOff>63500</xdr:rowOff>
    </xdr:to>
    <xdr:pic>
      <xdr:nvPicPr>
        <xdr:cNvPr id="5" name="図 4"/>
        <xdr:cNvPicPr>
          <a:picLocks noChangeAspect="1"/>
        </xdr:cNvPicPr>
      </xdr:nvPicPr>
      <xdr:blipFill>
        <a:blip xmlns:r="http://schemas.openxmlformats.org/officeDocument/2006/relationships" r:embed="rId6"/>
        <a:stretch>
          <a:fillRect/>
        </a:stretch>
      </xdr:blipFill>
      <xdr:spPr>
        <a:xfrm>
          <a:off x="2010834" y="3720189"/>
          <a:ext cx="7341177" cy="3645811"/>
        </a:xfrm>
        <a:prstGeom prst="rect">
          <a:avLst/>
        </a:prstGeom>
      </xdr:spPr>
    </xdr:pic>
    <xdr:clientData/>
  </xdr:twoCellAnchor>
  <xdr:twoCellAnchor>
    <xdr:from>
      <xdr:col>5</xdr:col>
      <xdr:colOff>497417</xdr:colOff>
      <xdr:row>37</xdr:row>
      <xdr:rowOff>42333</xdr:rowOff>
    </xdr:from>
    <xdr:to>
      <xdr:col>7</xdr:col>
      <xdr:colOff>0</xdr:colOff>
      <xdr:row>39</xdr:row>
      <xdr:rowOff>63500</xdr:rowOff>
    </xdr:to>
    <xdr:sp macro="" textlink="">
      <xdr:nvSpPr>
        <xdr:cNvPr id="30" name="円/楕円 29"/>
        <xdr:cNvSpPr/>
      </xdr:nvSpPr>
      <xdr:spPr>
        <a:xfrm>
          <a:off x="3937000" y="6307666"/>
          <a:ext cx="878417" cy="359834"/>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141817</xdr:colOff>
      <xdr:row>57</xdr:row>
      <xdr:rowOff>35983</xdr:rowOff>
    </xdr:from>
    <xdr:to>
      <xdr:col>9</xdr:col>
      <xdr:colOff>52917</xdr:colOff>
      <xdr:row>58</xdr:row>
      <xdr:rowOff>42334</xdr:rowOff>
    </xdr:to>
    <xdr:sp macro="" textlink="">
      <xdr:nvSpPr>
        <xdr:cNvPr id="31" name="円/楕円 30"/>
        <xdr:cNvSpPr/>
      </xdr:nvSpPr>
      <xdr:spPr>
        <a:xfrm>
          <a:off x="5645150" y="9709150"/>
          <a:ext cx="599017" cy="186267"/>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188383</xdr:colOff>
      <xdr:row>52</xdr:row>
      <xdr:rowOff>114300</xdr:rowOff>
    </xdr:from>
    <xdr:to>
      <xdr:col>6</xdr:col>
      <xdr:colOff>338667</xdr:colOff>
      <xdr:row>53</xdr:row>
      <xdr:rowOff>95250</xdr:rowOff>
    </xdr:to>
    <xdr:sp macro="" textlink="">
      <xdr:nvSpPr>
        <xdr:cNvPr id="32" name="円/楕円 31"/>
        <xdr:cNvSpPr/>
      </xdr:nvSpPr>
      <xdr:spPr>
        <a:xfrm>
          <a:off x="3627966" y="8940800"/>
          <a:ext cx="838201" cy="150283"/>
        </a:xfrm>
        <a:prstGeom prst="ellipse">
          <a:avLst/>
        </a:prstGeom>
        <a:no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0.05066</cdr:x>
      <cdr:y>0.00836</cdr:y>
    </cdr:from>
    <cdr:to>
      <cdr:x>0.13171</cdr:x>
      <cdr:y>0.05029</cdr:y>
    </cdr:to>
    <cdr:sp macro="" textlink="データ加工!$C$2">
      <cdr:nvSpPr>
        <cdr:cNvPr id="2" name="テキスト ボックス 1"/>
        <cdr:cNvSpPr txBox="1"/>
      </cdr:nvSpPr>
      <cdr:spPr>
        <a:xfrm xmlns:a="http://schemas.openxmlformats.org/drawingml/2006/main">
          <a:off x="471535" y="50800"/>
          <a:ext cx="754455" cy="25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2442016-3DA0-44D6-A4C1-5450B69B1AF5}"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0.00546</cdr:x>
      <cdr:y>0.06642</cdr:y>
    </cdr:from>
    <cdr:to>
      <cdr:x>0.17528</cdr:x>
      <cdr:y>0.11861</cdr:y>
    </cdr:to>
    <cdr:sp macro="" textlink="データ加工!$G$2">
      <cdr:nvSpPr>
        <cdr:cNvPr id="3" name="テキスト ボックス 1"/>
        <cdr:cNvSpPr txBox="1"/>
      </cdr:nvSpPr>
      <cdr:spPr>
        <a:xfrm xmlns:a="http://schemas.openxmlformats.org/drawingml/2006/main">
          <a:off x="50800" y="403382"/>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225775-78BB-4D63-9DA7-547AC59DB80B}"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cdr:x>
      <cdr:y>0.91231</cdr:y>
    </cdr:from>
    <cdr:to>
      <cdr:x>0.25822</cdr:x>
      <cdr:y>1</cdr:y>
    </cdr:to>
    <cdr:sp macro="" textlink="">
      <cdr:nvSpPr>
        <cdr:cNvPr id="4" name="テキスト ボックス 1"/>
        <cdr:cNvSpPr txBox="1"/>
      </cdr:nvSpPr>
      <cdr:spPr>
        <a:xfrm xmlns:a="http://schemas.openxmlformats.org/drawingml/2006/main">
          <a:off x="0" y="5539717"/>
          <a:ext cx="2400252" cy="532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12.xml><?xml version="1.0" encoding="utf-8"?>
<xdr:wsDr xmlns:xdr="http://schemas.openxmlformats.org/drawingml/2006/spreadsheetDrawing" xmlns:a="http://schemas.openxmlformats.org/drawingml/2006/main">
  <xdr:twoCellAnchor>
    <xdr:from>
      <xdr:col>12</xdr:col>
      <xdr:colOff>459442</xdr:colOff>
      <xdr:row>57</xdr:row>
      <xdr:rowOff>22412</xdr:rowOff>
    </xdr:from>
    <xdr:to>
      <xdr:col>20</xdr:col>
      <xdr:colOff>616324</xdr:colOff>
      <xdr:row>62</xdr:row>
      <xdr:rowOff>145676</xdr:rowOff>
    </xdr:to>
    <xdr:sp macro="" textlink="">
      <xdr:nvSpPr>
        <xdr:cNvPr id="2" name="テキスト ボックス 1"/>
        <xdr:cNvSpPr txBox="1"/>
      </xdr:nvSpPr>
      <xdr:spPr>
        <a:xfrm>
          <a:off x="10040471" y="10208559"/>
          <a:ext cx="5625353" cy="1019735"/>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［人口］シートのデータが変更された場合は，</a:t>
          </a:r>
          <a:r>
            <a:rPr kumimoji="1" lang="ja-JP" altLang="en-US" sz="1100" b="1">
              <a:solidFill>
                <a:sysClr val="windowText" lastClr="000000"/>
              </a:solidFill>
              <a:effectLst/>
              <a:latin typeface="+mn-lt"/>
              <a:ea typeface="+mn-ea"/>
              <a:cs typeface="+mn-cs"/>
            </a:rPr>
            <a:t>［人口］シート</a:t>
          </a:r>
          <a:r>
            <a:rPr kumimoji="1" lang="ja-JP" altLang="en-US" sz="1100">
              <a:solidFill>
                <a:schemeClr val="dk1"/>
              </a:solidFill>
              <a:effectLst/>
              <a:latin typeface="+mn-lt"/>
              <a:ea typeface="+mn-ea"/>
              <a:cs typeface="+mn-cs"/>
            </a:rPr>
            <a:t>の表の必要部分を［コピー］し，この［</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］のシートの</a:t>
          </a: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行目の年齢別人口</a:t>
          </a:r>
          <a:r>
            <a:rPr kumimoji="1" lang="ja-JP" altLang="en-US" sz="1100">
              <a:solidFill>
                <a:schemeClr val="dk1"/>
              </a:solidFill>
              <a:effectLst/>
              <a:latin typeface="+mn-lt"/>
              <a:ea typeface="+mn-ea"/>
              <a:cs typeface="+mn-cs"/>
            </a:rPr>
            <a:t>に［貼り付け▼］⇒［形式を選択して貼り付け］⇒［値］［行列を入れ替え］て貼り付けてください。自動で［</a:t>
          </a:r>
          <a:r>
            <a:rPr kumimoji="1" lang="ja-JP" altLang="en-US" sz="1100" b="1">
              <a:solidFill>
                <a:schemeClr val="dk1"/>
              </a:solidFill>
              <a:effectLst/>
              <a:latin typeface="+mn-lt"/>
              <a:ea typeface="+mn-ea"/>
              <a:cs typeface="+mn-cs"/>
            </a:rPr>
            <a:t>データ検定</a:t>
          </a:r>
          <a:r>
            <a:rPr kumimoji="1" lang="ja-JP" altLang="en-US" sz="1100">
              <a:solidFill>
                <a:schemeClr val="dk1"/>
              </a:solidFill>
              <a:effectLst/>
              <a:latin typeface="+mn-lt"/>
              <a:ea typeface="+mn-ea"/>
              <a:cs typeface="+mn-cs"/>
            </a:rPr>
            <a:t>］シート及び</a:t>
          </a:r>
          <a:r>
            <a:rPr kumimoji="1" lang="ja-JP" altLang="ja-JP" sz="1100">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データ</a:t>
          </a:r>
          <a:r>
            <a:rPr kumimoji="1" lang="ja-JP" altLang="en-US" sz="1100" b="1">
              <a:solidFill>
                <a:schemeClr val="dk1"/>
              </a:solidFill>
              <a:effectLst/>
              <a:latin typeface="+mn-lt"/>
              <a:ea typeface="+mn-ea"/>
              <a:cs typeface="+mn-cs"/>
            </a:rPr>
            <a:t>選択</a:t>
          </a:r>
          <a:r>
            <a:rPr kumimoji="1" lang="ja-JP" altLang="ja-JP" sz="1100">
              <a:solidFill>
                <a:schemeClr val="dk1"/>
              </a:solidFill>
              <a:effectLst/>
              <a:latin typeface="+mn-lt"/>
              <a:ea typeface="+mn-ea"/>
              <a:cs typeface="+mn-cs"/>
            </a:rPr>
            <a:t>］シート</a:t>
          </a:r>
          <a:r>
            <a:rPr kumimoji="1" lang="ja-JP" altLang="en-US" sz="1100">
              <a:solidFill>
                <a:schemeClr val="dk1"/>
              </a:solidFill>
              <a:effectLst/>
              <a:latin typeface="+mn-lt"/>
              <a:ea typeface="+mn-ea"/>
              <a:cs typeface="+mn-cs"/>
            </a:rPr>
            <a:t>の値も変更されます。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twoCellAnchor>
    <xdr:from>
      <xdr:col>14</xdr:col>
      <xdr:colOff>0</xdr:colOff>
      <xdr:row>13</xdr:row>
      <xdr:rowOff>0</xdr:rowOff>
    </xdr:from>
    <xdr:to>
      <xdr:col>25</xdr:col>
      <xdr:colOff>335315</xdr:colOff>
      <xdr:row>29</xdr:row>
      <xdr:rowOff>67235</xdr:rowOff>
    </xdr:to>
    <xdr:sp macro="" textlink="">
      <xdr:nvSpPr>
        <xdr:cNvPr id="3" name="テキスト ボックス 2"/>
        <xdr:cNvSpPr txBox="1"/>
      </xdr:nvSpPr>
      <xdr:spPr>
        <a:xfrm>
          <a:off x="10948147" y="2319618"/>
          <a:ext cx="7854462" cy="2935941"/>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p>
        <a:p>
          <a:endParaRPr kumimoji="1" lang="en-US" altLang="ja-JP" sz="1100"/>
        </a:p>
      </xdr:txBody>
    </xdr:sp>
    <xdr:clientData/>
  </xdr:twoCellAnchor>
  <xdr:twoCellAnchor editAs="oneCell">
    <xdr:from>
      <xdr:col>13</xdr:col>
      <xdr:colOff>78440</xdr:colOff>
      <xdr:row>63</xdr:row>
      <xdr:rowOff>134470</xdr:rowOff>
    </xdr:from>
    <xdr:to>
      <xdr:col>20</xdr:col>
      <xdr:colOff>207814</xdr:colOff>
      <xdr:row>80</xdr:row>
      <xdr:rowOff>115042</xdr:rowOff>
    </xdr:to>
    <xdr:pic>
      <xdr:nvPicPr>
        <xdr:cNvPr id="4" name="図 3"/>
        <xdr:cNvPicPr>
          <a:picLocks noChangeAspect="1"/>
        </xdr:cNvPicPr>
      </xdr:nvPicPr>
      <xdr:blipFill>
        <a:blip xmlns:r="http://schemas.openxmlformats.org/officeDocument/2006/relationships" r:embed="rId1"/>
        <a:stretch>
          <a:fillRect/>
        </a:stretch>
      </xdr:blipFill>
      <xdr:spPr>
        <a:xfrm>
          <a:off x="10343028" y="11396382"/>
          <a:ext cx="4914286" cy="302857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absoluteAnchor>
    <xdr:pos x="0" y="0"/>
    <xdr:ext cx="10126579"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0.04748</cdr:x>
      <cdr:y>0.00836</cdr:y>
    </cdr:from>
    <cdr:to>
      <cdr:x>0.12821</cdr:x>
      <cdr:y>0.0528</cdr:y>
    </cdr:to>
    <cdr:sp macro="" textlink="データ検定!$C$2">
      <cdr:nvSpPr>
        <cdr:cNvPr id="4" name="テキスト ボックス 1"/>
        <cdr:cNvSpPr txBox="1"/>
      </cdr:nvSpPr>
      <cdr:spPr>
        <a:xfrm xmlns:a="http://schemas.openxmlformats.org/drawingml/2006/main">
          <a:off x="471535" y="50800"/>
          <a:ext cx="801609" cy="2698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BDCA745-763C-4E5D-8ABC-336CFC62C614}"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0.00607</cdr:x>
      <cdr:y>0.06331</cdr:y>
    </cdr:from>
    <cdr:to>
      <cdr:x>0.16524</cdr:x>
      <cdr:y>0.11551</cdr:y>
    </cdr:to>
    <cdr:sp macro="" textlink="データ検定!$G$2">
      <cdr:nvSpPr>
        <cdr:cNvPr id="5" name="テキスト ボックス 1"/>
        <cdr:cNvSpPr txBox="1"/>
      </cdr:nvSpPr>
      <cdr:spPr>
        <a:xfrm xmlns:a="http://schemas.openxmlformats.org/drawingml/2006/main">
          <a:off x="60231" y="384521"/>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6491108D-F387-4D1E-9318-ABD06D8CE877}"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0.67153</cdr:x>
      <cdr:y>0.8543</cdr:y>
    </cdr:from>
    <cdr:to>
      <cdr:x>0.94958</cdr:x>
      <cdr:y>0.95798</cdr:y>
    </cdr:to>
    <cdr:sp macro="" textlink="">
      <cdr:nvSpPr>
        <cdr:cNvPr id="6" name="テキスト ボックス 1"/>
        <cdr:cNvSpPr txBox="1"/>
      </cdr:nvSpPr>
      <cdr:spPr>
        <a:xfrm xmlns:a="http://schemas.openxmlformats.org/drawingml/2006/main">
          <a:off x="6658997" y="5187497"/>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15.xml><?xml version="1.0" encoding="utf-8"?>
<xdr:wsDr xmlns:xdr="http://schemas.openxmlformats.org/drawingml/2006/spreadsheetDrawing" xmlns:a="http://schemas.openxmlformats.org/drawingml/2006/main">
  <xdr:twoCellAnchor editAs="oneCell">
    <xdr:from>
      <xdr:col>23</xdr:col>
      <xdr:colOff>593912</xdr:colOff>
      <xdr:row>204</xdr:row>
      <xdr:rowOff>156882</xdr:rowOff>
    </xdr:from>
    <xdr:to>
      <xdr:col>31</xdr:col>
      <xdr:colOff>209474</xdr:colOff>
      <xdr:row>223</xdr:row>
      <xdr:rowOff>159817</xdr:rowOff>
    </xdr:to>
    <xdr:pic>
      <xdr:nvPicPr>
        <xdr:cNvPr id="7" name="図 6"/>
        <xdr:cNvPicPr>
          <a:picLocks noChangeAspect="1"/>
        </xdr:cNvPicPr>
      </xdr:nvPicPr>
      <xdr:blipFill>
        <a:blip xmlns:r="http://schemas.openxmlformats.org/officeDocument/2006/relationships" r:embed="rId1"/>
        <a:stretch>
          <a:fillRect/>
        </a:stretch>
      </xdr:blipFill>
      <xdr:spPr>
        <a:xfrm>
          <a:off x="26894118" y="36553588"/>
          <a:ext cx="5095238" cy="3409524"/>
        </a:xfrm>
        <a:prstGeom prst="rect">
          <a:avLst/>
        </a:prstGeom>
      </xdr:spPr>
    </xdr:pic>
    <xdr:clientData/>
  </xdr:twoCellAnchor>
  <xdr:twoCellAnchor editAs="oneCell">
    <xdr:from>
      <xdr:col>26</xdr:col>
      <xdr:colOff>78442</xdr:colOff>
      <xdr:row>223</xdr:row>
      <xdr:rowOff>112059</xdr:rowOff>
    </xdr:from>
    <xdr:to>
      <xdr:col>33</xdr:col>
      <xdr:colOff>388768</xdr:colOff>
      <xdr:row>242</xdr:row>
      <xdr:rowOff>114995</xdr:rowOff>
    </xdr:to>
    <xdr:pic>
      <xdr:nvPicPr>
        <xdr:cNvPr id="8" name="図 7"/>
        <xdr:cNvPicPr>
          <a:picLocks noChangeAspect="1"/>
        </xdr:cNvPicPr>
      </xdr:nvPicPr>
      <xdr:blipFill>
        <a:blip xmlns:r="http://schemas.openxmlformats.org/officeDocument/2006/relationships" r:embed="rId2"/>
        <a:stretch>
          <a:fillRect/>
        </a:stretch>
      </xdr:blipFill>
      <xdr:spPr>
        <a:xfrm>
          <a:off x="28429324" y="39915353"/>
          <a:ext cx="5095238" cy="3409524"/>
        </a:xfrm>
        <a:prstGeom prst="rect">
          <a:avLst/>
        </a:prstGeom>
      </xdr:spPr>
    </xdr:pic>
    <xdr:clientData/>
  </xdr:twoCellAnchor>
  <xdr:twoCellAnchor editAs="oneCell">
    <xdr:from>
      <xdr:col>24</xdr:col>
      <xdr:colOff>212912</xdr:colOff>
      <xdr:row>190</xdr:row>
      <xdr:rowOff>33617</xdr:rowOff>
    </xdr:from>
    <xdr:to>
      <xdr:col>33</xdr:col>
      <xdr:colOff>460883</xdr:colOff>
      <xdr:row>206</xdr:row>
      <xdr:rowOff>31578</xdr:rowOff>
    </xdr:to>
    <xdr:pic>
      <xdr:nvPicPr>
        <xdr:cNvPr id="11" name="図 10"/>
        <xdr:cNvPicPr>
          <a:picLocks noChangeAspect="1"/>
        </xdr:cNvPicPr>
      </xdr:nvPicPr>
      <xdr:blipFill>
        <a:blip xmlns:r="http://schemas.openxmlformats.org/officeDocument/2006/relationships" r:embed="rId3"/>
        <a:stretch>
          <a:fillRect/>
        </a:stretch>
      </xdr:blipFill>
      <xdr:spPr>
        <a:xfrm>
          <a:off x="19038794" y="33864176"/>
          <a:ext cx="6400000" cy="2866667"/>
        </a:xfrm>
        <a:prstGeom prst="rect">
          <a:avLst/>
        </a:prstGeom>
      </xdr:spPr>
    </xdr:pic>
    <xdr:clientData/>
  </xdr:twoCellAnchor>
  <xdr:twoCellAnchor editAs="oneCell">
    <xdr:from>
      <xdr:col>24</xdr:col>
      <xdr:colOff>209784</xdr:colOff>
      <xdr:row>128</xdr:row>
      <xdr:rowOff>145676</xdr:rowOff>
    </xdr:from>
    <xdr:to>
      <xdr:col>33</xdr:col>
      <xdr:colOff>57471</xdr:colOff>
      <xdr:row>143</xdr:row>
      <xdr:rowOff>143637</xdr:rowOff>
    </xdr:to>
    <xdr:pic>
      <xdr:nvPicPr>
        <xdr:cNvPr id="15" name="図 14"/>
        <xdr:cNvPicPr>
          <a:picLocks noChangeAspect="1"/>
        </xdr:cNvPicPr>
      </xdr:nvPicPr>
      <xdr:blipFill>
        <a:blip xmlns:r="http://schemas.openxmlformats.org/officeDocument/2006/relationships" r:embed="rId4"/>
        <a:stretch>
          <a:fillRect/>
        </a:stretch>
      </xdr:blipFill>
      <xdr:spPr>
        <a:xfrm>
          <a:off x="19192549" y="22916029"/>
          <a:ext cx="5999716" cy="2687373"/>
        </a:xfrm>
        <a:prstGeom prst="rect">
          <a:avLst/>
        </a:prstGeom>
      </xdr:spPr>
    </xdr:pic>
    <xdr:clientData/>
  </xdr:twoCellAnchor>
  <xdr:twoCellAnchor editAs="oneCell">
    <xdr:from>
      <xdr:col>26</xdr:col>
      <xdr:colOff>0</xdr:colOff>
      <xdr:row>145</xdr:row>
      <xdr:rowOff>0</xdr:rowOff>
    </xdr:from>
    <xdr:to>
      <xdr:col>31</xdr:col>
      <xdr:colOff>605118</xdr:colOff>
      <xdr:row>160</xdr:row>
      <xdr:rowOff>2555</xdr:rowOff>
    </xdr:to>
    <xdr:pic>
      <xdr:nvPicPr>
        <xdr:cNvPr id="16" name="図 15"/>
        <xdr:cNvPicPr>
          <a:picLocks noChangeAspect="1"/>
        </xdr:cNvPicPr>
      </xdr:nvPicPr>
      <xdr:blipFill>
        <a:blip xmlns:r="http://schemas.openxmlformats.org/officeDocument/2006/relationships" r:embed="rId5"/>
        <a:stretch>
          <a:fillRect/>
        </a:stretch>
      </xdr:blipFill>
      <xdr:spPr>
        <a:xfrm>
          <a:off x="20349882" y="25818353"/>
          <a:ext cx="4022912" cy="2691967"/>
        </a:xfrm>
        <a:prstGeom prst="rect">
          <a:avLst/>
        </a:prstGeom>
      </xdr:spPr>
    </xdr:pic>
    <xdr:clientData/>
  </xdr:twoCellAnchor>
  <xdr:twoCellAnchor editAs="oneCell">
    <xdr:from>
      <xdr:col>26</xdr:col>
      <xdr:colOff>0</xdr:colOff>
      <xdr:row>161</xdr:row>
      <xdr:rowOff>0</xdr:rowOff>
    </xdr:from>
    <xdr:to>
      <xdr:col>32</xdr:col>
      <xdr:colOff>118694</xdr:colOff>
      <xdr:row>176</xdr:row>
      <xdr:rowOff>134470</xdr:rowOff>
    </xdr:to>
    <xdr:pic>
      <xdr:nvPicPr>
        <xdr:cNvPr id="17" name="図 16"/>
        <xdr:cNvPicPr>
          <a:picLocks noChangeAspect="1"/>
        </xdr:cNvPicPr>
      </xdr:nvPicPr>
      <xdr:blipFill>
        <a:blip xmlns:r="http://schemas.openxmlformats.org/officeDocument/2006/relationships" r:embed="rId6"/>
        <a:stretch>
          <a:fillRect/>
        </a:stretch>
      </xdr:blipFill>
      <xdr:spPr>
        <a:xfrm>
          <a:off x="20349882" y="28687059"/>
          <a:ext cx="4220047" cy="282388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0.66667</cdr:x>
      <cdr:y>0.09377</cdr:y>
    </cdr:from>
    <cdr:to>
      <cdr:x>0.74772</cdr:x>
      <cdr:y>0.13569</cdr:y>
    </cdr:to>
    <cdr:sp macro="" textlink="データ選択!$C$2">
      <cdr:nvSpPr>
        <cdr:cNvPr id="4" name="テキスト ボックス 1"/>
        <cdr:cNvSpPr txBox="1"/>
      </cdr:nvSpPr>
      <cdr:spPr>
        <a:xfrm xmlns:a="http://schemas.openxmlformats.org/drawingml/2006/main">
          <a:off x="6205396" y="569489"/>
          <a:ext cx="754455" cy="25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9D510C4E-C79F-4C51-A424-D080B05948D7}"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0.63261</cdr:x>
      <cdr:y>0.15182</cdr:y>
    </cdr:from>
    <cdr:to>
      <cdr:x>0.80243</cdr:x>
      <cdr:y>0.20402</cdr:y>
    </cdr:to>
    <cdr:sp macro="" textlink="データ選択!$G$2">
      <cdr:nvSpPr>
        <cdr:cNvPr id="5" name="テキスト ボックス 1"/>
        <cdr:cNvSpPr txBox="1"/>
      </cdr:nvSpPr>
      <cdr:spPr>
        <a:xfrm xmlns:a="http://schemas.openxmlformats.org/drawingml/2006/main">
          <a:off x="5888399" y="922071"/>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B84C7FDA-9D58-4079-971D-74A6DDA6A24E}"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0.66329</cdr:x>
      <cdr:y>0.54478</cdr:y>
    </cdr:from>
    <cdr:to>
      <cdr:x>0.95991</cdr:x>
      <cdr:y>0.64846</cdr:y>
    </cdr:to>
    <cdr:sp macro="" textlink="">
      <cdr:nvSpPr>
        <cdr:cNvPr id="6" name="テキスト ボックス 1"/>
        <cdr:cNvSpPr txBox="1"/>
      </cdr:nvSpPr>
      <cdr:spPr>
        <a:xfrm xmlns:a="http://schemas.openxmlformats.org/drawingml/2006/main">
          <a:off x="6165509" y="3308010"/>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0.06991</cdr:x>
      <cdr:y>0.12017</cdr:y>
    </cdr:from>
    <cdr:to>
      <cdr:x>0.15096</cdr:x>
      <cdr:y>0.16209</cdr:y>
    </cdr:to>
    <cdr:sp macro="" textlink="データ選択!$C$2">
      <cdr:nvSpPr>
        <cdr:cNvPr id="3" name="テキスト ボックス 1"/>
        <cdr:cNvSpPr txBox="1"/>
      </cdr:nvSpPr>
      <cdr:spPr>
        <a:xfrm xmlns:a="http://schemas.openxmlformats.org/drawingml/2006/main">
          <a:off x="650718" y="729810"/>
          <a:ext cx="754455" cy="25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6AA4BB9-EBEB-42DA-BC37-713585BE6206}"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0.02471</cdr:x>
      <cdr:y>0.17822</cdr:y>
    </cdr:from>
    <cdr:to>
      <cdr:x>0.19453</cdr:x>
      <cdr:y>0.23041</cdr:y>
    </cdr:to>
    <cdr:sp macro="" textlink="データ選択!$G$2">
      <cdr:nvSpPr>
        <cdr:cNvPr id="4" name="テキスト ボックス 1"/>
        <cdr:cNvSpPr txBox="1"/>
      </cdr:nvSpPr>
      <cdr:spPr>
        <a:xfrm xmlns:a="http://schemas.openxmlformats.org/drawingml/2006/main">
          <a:off x="229983" y="1082392"/>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0158796-29C0-4CE3-ABB1-EB296BEE7F32}"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0.69897</cdr:x>
      <cdr:y>0.89212</cdr:y>
    </cdr:from>
    <cdr:to>
      <cdr:x>0.99559</cdr:x>
      <cdr:y>0.9958</cdr:y>
    </cdr:to>
    <cdr:sp macro="" textlink="">
      <cdr:nvSpPr>
        <cdr:cNvPr id="5" name="テキスト ボックス 1"/>
        <cdr:cNvSpPr txBox="1"/>
      </cdr:nvSpPr>
      <cdr:spPr>
        <a:xfrm xmlns:a="http://schemas.openxmlformats.org/drawingml/2006/main">
          <a:off x="6497184" y="5417117"/>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2.xml><?xml version="1.0" encoding="utf-8"?>
<xdr:wsDr xmlns:xdr="http://schemas.openxmlformats.org/drawingml/2006/spreadsheetDrawing" xmlns:a="http://schemas.openxmlformats.org/drawingml/2006/main">
  <xdr:twoCellAnchor>
    <xdr:from>
      <xdr:col>11</xdr:col>
      <xdr:colOff>76200</xdr:colOff>
      <xdr:row>14</xdr:row>
      <xdr:rowOff>37539</xdr:rowOff>
    </xdr:from>
    <xdr:to>
      <xdr:col>12</xdr:col>
      <xdr:colOff>62753</xdr:colOff>
      <xdr:row>16</xdr:row>
      <xdr:rowOff>146236</xdr:rowOff>
    </xdr:to>
    <xdr:sp macro="" textlink="">
      <xdr:nvSpPr>
        <xdr:cNvPr id="4" name="左矢印 3"/>
        <xdr:cNvSpPr/>
      </xdr:nvSpPr>
      <xdr:spPr>
        <a:xfrm>
          <a:off x="7620000" y="2599764"/>
          <a:ext cx="672353" cy="470647"/>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12</xdr:col>
      <xdr:colOff>129989</xdr:colOff>
      <xdr:row>12</xdr:row>
      <xdr:rowOff>38100</xdr:rowOff>
    </xdr:from>
    <xdr:to>
      <xdr:col>18</xdr:col>
      <xdr:colOff>85725</xdr:colOff>
      <xdr:row>21</xdr:row>
      <xdr:rowOff>28575</xdr:rowOff>
    </xdr:to>
    <xdr:sp macro="" textlink="">
      <xdr:nvSpPr>
        <xdr:cNvPr id="5" name="テキスト ボックス 4"/>
        <xdr:cNvSpPr txBox="1"/>
      </xdr:nvSpPr>
      <xdr:spPr>
        <a:xfrm>
          <a:off x="8359589" y="2238375"/>
          <a:ext cx="4070536" cy="1619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b="1">
              <a:solidFill>
                <a:srgbClr val="002060"/>
              </a:solidFill>
            </a:rPr>
            <a:t>Web</a:t>
          </a:r>
          <a:r>
            <a:rPr kumimoji="1" lang="ja-JP" altLang="en-US" sz="1600" b="1">
              <a:solidFill>
                <a:srgbClr val="002060"/>
              </a:solidFill>
            </a:rPr>
            <a:t>上の</a:t>
          </a:r>
          <a:r>
            <a:rPr kumimoji="1" lang="en-US" altLang="ja-JP" sz="1600" b="1">
              <a:solidFill>
                <a:srgbClr val="002060"/>
              </a:solidFill>
            </a:rPr>
            <a:t>PIO-NET</a:t>
          </a:r>
          <a:r>
            <a:rPr kumimoji="1" lang="ja-JP" altLang="en-US" sz="1600" b="1">
              <a:solidFill>
                <a:srgbClr val="002060"/>
              </a:solidFill>
            </a:rPr>
            <a:t>の検索結果を</a:t>
          </a:r>
          <a:endParaRPr kumimoji="1" lang="en-US" altLang="ja-JP" sz="1600" b="1">
            <a:solidFill>
              <a:srgbClr val="002060"/>
            </a:solidFill>
          </a:endParaRPr>
        </a:p>
        <a:p>
          <a:r>
            <a:rPr kumimoji="1" lang="ja-JP" altLang="en-US" sz="1600" b="1">
              <a:solidFill>
                <a:srgbClr val="002060"/>
              </a:solidFill>
            </a:rPr>
            <a:t>マウスのドラッグで選択して反転させ</a:t>
          </a:r>
          <a:endParaRPr kumimoji="1" lang="en-US" altLang="ja-JP" sz="1600" b="1">
            <a:solidFill>
              <a:srgbClr val="002060"/>
            </a:solidFill>
          </a:endParaRPr>
        </a:p>
        <a:p>
          <a:r>
            <a:rPr kumimoji="1" lang="en-US" altLang="ja-JP" sz="1600" b="1">
              <a:solidFill>
                <a:srgbClr val="002060"/>
              </a:solidFill>
            </a:rPr>
            <a:t>Ctrl</a:t>
          </a:r>
          <a:r>
            <a:rPr kumimoji="1" lang="ja-JP" altLang="en-US" sz="1600" b="1">
              <a:solidFill>
                <a:srgbClr val="002060"/>
              </a:solidFill>
            </a:rPr>
            <a:t>とｃを同時に押して［コピー］し，</a:t>
          </a:r>
          <a:endParaRPr kumimoji="1" lang="en-US" altLang="ja-JP" sz="1600" b="1">
            <a:solidFill>
              <a:srgbClr val="002060"/>
            </a:solidFill>
          </a:endParaRPr>
        </a:p>
        <a:p>
          <a:r>
            <a:rPr kumimoji="1" lang="ja-JP" altLang="en-US" sz="1600" b="1">
              <a:solidFill>
                <a:srgbClr val="002060"/>
              </a:solidFill>
            </a:rPr>
            <a:t>左の</a:t>
          </a:r>
          <a:r>
            <a:rPr kumimoji="1" lang="ja-JP" altLang="en-US" sz="1600" b="1">
              <a:solidFill>
                <a:srgbClr val="C00000"/>
              </a:solidFill>
            </a:rPr>
            <a:t>赤線枠</a:t>
          </a:r>
          <a:r>
            <a:rPr kumimoji="1" lang="ja-JP" altLang="en-US" sz="1600" b="1">
              <a:solidFill>
                <a:srgbClr val="002060"/>
              </a:solidFill>
            </a:rPr>
            <a:t>内に（</a:t>
          </a:r>
          <a:r>
            <a:rPr kumimoji="1" lang="en-US" altLang="ja-JP" sz="1600" b="1">
              <a:solidFill>
                <a:srgbClr val="C00000"/>
              </a:solidFill>
            </a:rPr>
            <a:t>B5</a:t>
          </a:r>
          <a:r>
            <a:rPr kumimoji="1" lang="ja-JP" altLang="en-US" sz="1600" b="1">
              <a:solidFill>
                <a:srgbClr val="C00000"/>
              </a:solidFill>
            </a:rPr>
            <a:t>のセルをクリックして</a:t>
          </a:r>
          <a:r>
            <a:rPr kumimoji="1" lang="ja-JP" altLang="en-US" sz="1600" b="1">
              <a:solidFill>
                <a:srgbClr val="002060"/>
              </a:solidFill>
            </a:rPr>
            <a:t>）</a:t>
          </a:r>
          <a:endParaRPr kumimoji="1" lang="en-US" altLang="ja-JP" sz="1600" b="1">
            <a:solidFill>
              <a:srgbClr val="002060"/>
            </a:solidFill>
          </a:endParaRPr>
        </a:p>
        <a:p>
          <a:r>
            <a:rPr kumimoji="1" lang="ja-JP" altLang="en-US" sz="1600" b="1">
              <a:solidFill>
                <a:srgbClr val="002060"/>
              </a:solidFill>
            </a:rPr>
            <a:t>［貼り付け］</a:t>
          </a:r>
        </a:p>
      </xdr:txBody>
    </xdr:sp>
    <xdr:clientData/>
  </xdr:twoCellAnchor>
  <xdr:twoCellAnchor>
    <xdr:from>
      <xdr:col>0</xdr:col>
      <xdr:colOff>250550</xdr:colOff>
      <xdr:row>3</xdr:row>
      <xdr:rowOff>8438</xdr:rowOff>
    </xdr:from>
    <xdr:to>
      <xdr:col>1</xdr:col>
      <xdr:colOff>12384</xdr:colOff>
      <xdr:row>4</xdr:row>
      <xdr:rowOff>45109</xdr:rowOff>
    </xdr:to>
    <xdr:sp macro="" textlink="">
      <xdr:nvSpPr>
        <xdr:cNvPr id="6" name="左矢印 5"/>
        <xdr:cNvSpPr/>
      </xdr:nvSpPr>
      <xdr:spPr>
        <a:xfrm rot="12835000">
          <a:off x="250550" y="541838"/>
          <a:ext cx="447634" cy="217646"/>
        </a:xfrm>
        <a:prstGeom prst="leftArrow">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2060"/>
            </a:solidFill>
          </a:endParaRPr>
        </a:p>
      </xdr:txBody>
    </xdr:sp>
    <xdr:clientData/>
  </xdr:twoCellAnchor>
  <xdr:twoCellAnchor>
    <xdr:from>
      <xdr:col>13</xdr:col>
      <xdr:colOff>485774</xdr:colOff>
      <xdr:row>2</xdr:row>
      <xdr:rowOff>9525</xdr:rowOff>
    </xdr:from>
    <xdr:to>
      <xdr:col>17</xdr:col>
      <xdr:colOff>628649</xdr:colOff>
      <xdr:row>11</xdr:row>
      <xdr:rowOff>66675</xdr:rowOff>
    </xdr:to>
    <xdr:sp macro="" textlink="">
      <xdr:nvSpPr>
        <xdr:cNvPr id="7" name="円形吹き出し 6"/>
        <xdr:cNvSpPr/>
      </xdr:nvSpPr>
      <xdr:spPr>
        <a:xfrm>
          <a:off x="9401174" y="381000"/>
          <a:ext cx="2886075" cy="1704975"/>
        </a:xfrm>
        <a:prstGeom prst="wedgeEllipseCallout">
          <a:avLst>
            <a:gd name="adj1" fmla="val -189396"/>
            <a:gd name="adj2" fmla="val -54244"/>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chemeClr val="tx1"/>
              </a:solidFill>
            </a:rPr>
            <a:t>検索で指示した</a:t>
          </a:r>
          <a:r>
            <a:rPr kumimoji="1" lang="en-US" altLang="ja-JP" sz="1200">
              <a:solidFill>
                <a:schemeClr val="tx1"/>
              </a:solidFill>
            </a:rPr>
            <a:t>[</a:t>
          </a:r>
          <a:r>
            <a:rPr kumimoji="1" lang="ja-JP" altLang="en-US" sz="1200" b="1">
              <a:solidFill>
                <a:srgbClr val="C00000"/>
              </a:solidFill>
            </a:rPr>
            <a:t>年度</a:t>
          </a:r>
          <a:r>
            <a:rPr kumimoji="1" lang="ja-JP" altLang="en-US" sz="1200">
              <a:solidFill>
                <a:schemeClr val="tx1"/>
              </a:solidFill>
            </a:rPr>
            <a:t>］を</a:t>
          </a:r>
          <a:r>
            <a:rPr kumimoji="1" lang="en-US" altLang="ja-JP" sz="1200">
              <a:solidFill>
                <a:schemeClr val="tx1"/>
              </a:solidFill>
            </a:rPr>
            <a:t>C</a:t>
          </a:r>
          <a:r>
            <a:rPr kumimoji="1" lang="ja-JP" altLang="en-US" sz="1200">
              <a:solidFill>
                <a:schemeClr val="tx1"/>
              </a:solidFill>
            </a:rPr>
            <a:t>２セルに，検索した［</a:t>
          </a:r>
          <a:r>
            <a:rPr kumimoji="1" lang="ja-JP" altLang="en-US" sz="1200" b="1">
              <a:solidFill>
                <a:srgbClr val="C00000"/>
              </a:solidFill>
            </a:rPr>
            <a:t>年月日</a:t>
          </a:r>
          <a:r>
            <a:rPr kumimoji="1" lang="ja-JP" altLang="en-US" sz="1200">
              <a:solidFill>
                <a:schemeClr val="tx1"/>
              </a:solidFill>
            </a:rPr>
            <a:t>］を</a:t>
          </a:r>
          <a:r>
            <a:rPr kumimoji="1" lang="en-US" altLang="ja-JP" sz="1200">
              <a:solidFill>
                <a:schemeClr val="tx1"/>
              </a:solidFill>
            </a:rPr>
            <a:t>G2</a:t>
          </a:r>
          <a:r>
            <a:rPr kumimoji="1" lang="ja-JP" altLang="en-US" sz="1200">
              <a:solidFill>
                <a:schemeClr val="tx1"/>
              </a:solidFill>
            </a:rPr>
            <a:t>セルに記載する。これらはすべての図表に自動で反映される。</a:t>
          </a:r>
          <a:r>
            <a:rPr kumimoji="1" lang="en-US" altLang="ja-JP" sz="1400"/>
            <a:t>o</a:t>
          </a:r>
          <a:r>
            <a:rPr kumimoji="1" lang="en-US" altLang="ja-JP" sz="1400" baseline="0"/>
            <a:t> </a:t>
          </a:r>
          <a:r>
            <a:rPr kumimoji="1" lang="en-US" altLang="ja-JP" sz="1400"/>
            <a:t>you </a:t>
          </a:r>
          <a:endParaRPr kumimoji="1" lang="ja-JP" altLang="en-US" sz="1400"/>
        </a:p>
      </xdr:txBody>
    </xdr:sp>
    <xdr:clientData/>
  </xdr:twoCellAnchor>
</xdr:wsDr>
</file>

<file path=xl/drawings/drawing20.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0.75583</cdr:x>
      <cdr:y>0.0534</cdr:y>
    </cdr:from>
    <cdr:to>
      <cdr:x>0.83688</cdr:x>
      <cdr:y>0.09532</cdr:y>
    </cdr:to>
    <cdr:sp macro="" textlink="データ選択!$C$2">
      <cdr:nvSpPr>
        <cdr:cNvPr id="3" name="テキスト ボックス 1"/>
        <cdr:cNvSpPr txBox="1"/>
      </cdr:nvSpPr>
      <cdr:spPr>
        <a:xfrm xmlns:a="http://schemas.openxmlformats.org/drawingml/2006/main">
          <a:off x="7035298" y="324290"/>
          <a:ext cx="754455" cy="25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D76106D4-9649-4C35-BED4-4033877FF51A}"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0.71062</cdr:x>
      <cdr:y>0.11145</cdr:y>
    </cdr:from>
    <cdr:to>
      <cdr:x>0.88045</cdr:x>
      <cdr:y>0.16364</cdr:y>
    </cdr:to>
    <cdr:sp macro="" textlink="データ選択!$G$2">
      <cdr:nvSpPr>
        <cdr:cNvPr id="4" name="テキスト ボックス 1"/>
        <cdr:cNvSpPr txBox="1"/>
      </cdr:nvSpPr>
      <cdr:spPr>
        <a:xfrm xmlns:a="http://schemas.openxmlformats.org/drawingml/2006/main">
          <a:off x="6614563" y="676872"/>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8EB3B02-AD42-42A4-8C7A-6C516E7A74E2}"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0.07408</cdr:x>
      <cdr:y>0.10781</cdr:y>
    </cdr:from>
    <cdr:to>
      <cdr:x>0.37071</cdr:x>
      <cdr:y>0.21148</cdr:y>
    </cdr:to>
    <cdr:sp macro="" textlink="">
      <cdr:nvSpPr>
        <cdr:cNvPr id="5" name="テキスト ボックス 1"/>
        <cdr:cNvSpPr txBox="1"/>
      </cdr:nvSpPr>
      <cdr:spPr>
        <a:xfrm xmlns:a="http://schemas.openxmlformats.org/drawingml/2006/main">
          <a:off x="688634" y="654617"/>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0.06991</cdr:x>
      <cdr:y>0.09377</cdr:y>
    </cdr:from>
    <cdr:to>
      <cdr:x>0.15096</cdr:x>
      <cdr:y>0.13569</cdr:y>
    </cdr:to>
    <cdr:sp macro="" textlink="データ選択!$C$2">
      <cdr:nvSpPr>
        <cdr:cNvPr id="3" name="テキスト ボックス 1"/>
        <cdr:cNvSpPr txBox="1"/>
      </cdr:nvSpPr>
      <cdr:spPr>
        <a:xfrm xmlns:a="http://schemas.openxmlformats.org/drawingml/2006/main">
          <a:off x="650718" y="569488"/>
          <a:ext cx="754455" cy="25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9085A18-3499-497F-AE12-BEEB1B381CF3}"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0.02471</cdr:x>
      <cdr:y>0.15182</cdr:y>
    </cdr:from>
    <cdr:to>
      <cdr:x>0.19453</cdr:x>
      <cdr:y>0.20402</cdr:y>
    </cdr:to>
    <cdr:sp macro="" textlink="データ選択!$G$2">
      <cdr:nvSpPr>
        <cdr:cNvPr id="4" name="テキスト ボックス 1"/>
        <cdr:cNvSpPr txBox="1"/>
      </cdr:nvSpPr>
      <cdr:spPr>
        <a:xfrm xmlns:a="http://schemas.openxmlformats.org/drawingml/2006/main">
          <a:off x="229983" y="922070"/>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5134053-8547-45A7-B9DB-24F64342ECAA}"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0.70338</cdr:x>
      <cdr:y>0.86271</cdr:y>
    </cdr:from>
    <cdr:to>
      <cdr:x>1</cdr:x>
      <cdr:y>0.96639</cdr:y>
    </cdr:to>
    <cdr:sp macro="" textlink="">
      <cdr:nvSpPr>
        <cdr:cNvPr id="5" name="テキスト ボックス 1"/>
        <cdr:cNvSpPr txBox="1"/>
      </cdr:nvSpPr>
      <cdr:spPr>
        <a:xfrm xmlns:a="http://schemas.openxmlformats.org/drawingml/2006/main">
          <a:off x="6538167" y="5238523"/>
          <a:ext cx="2757212" cy="6295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r>
            <a:rPr lang="ja-JP" altLang="en-US" sz="1050" b="0" i="0" u="none" strike="noStrike">
              <a:solidFill>
                <a:srgbClr val="000000"/>
              </a:solidFill>
              <a:latin typeface="ＭＳ 明朝"/>
              <a:ea typeface="ＭＳ 明朝"/>
            </a:rPr>
            <a:t>，</a:t>
          </a:r>
          <a:r>
            <a:rPr lang="ja-JP" altLang="en-US" sz="1100"/>
            <a:t>総務省「</a:t>
          </a:r>
          <a:r>
            <a:rPr lang="en-US" altLang="ja-JP" sz="1100"/>
            <a:t>2010</a:t>
          </a:r>
          <a:r>
            <a:rPr lang="ja-JP" altLang="en-US" sz="1100"/>
            <a:t>年国勢調査の人口等基本集計結果」</a:t>
          </a:r>
        </a:p>
      </cdr:txBody>
    </cdr:sp>
  </cdr:relSizeAnchor>
</c:userShapes>
</file>

<file path=xl/drawings/drawing24.xml><?xml version="1.0" encoding="utf-8"?>
<xdr:wsDr xmlns:xdr="http://schemas.openxmlformats.org/drawingml/2006/spreadsheetDrawing" xmlns:a="http://schemas.openxmlformats.org/drawingml/2006/main">
  <xdr:twoCellAnchor>
    <xdr:from>
      <xdr:col>13</xdr:col>
      <xdr:colOff>190501</xdr:colOff>
      <xdr:row>14</xdr:row>
      <xdr:rowOff>20688</xdr:rowOff>
    </xdr:from>
    <xdr:to>
      <xdr:col>14</xdr:col>
      <xdr:colOff>174123</xdr:colOff>
      <xdr:row>16</xdr:row>
      <xdr:rowOff>139642</xdr:rowOff>
    </xdr:to>
    <xdr:sp macro="" textlink="">
      <xdr:nvSpPr>
        <xdr:cNvPr id="4" name="左矢印 3"/>
        <xdr:cNvSpPr/>
      </xdr:nvSpPr>
      <xdr:spPr>
        <a:xfrm rot="10800000">
          <a:off x="10345616" y="2497188"/>
          <a:ext cx="672353" cy="470646"/>
        </a:xfrm>
        <a:prstGeom prst="leftArrow">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168087</xdr:colOff>
      <xdr:row>13</xdr:row>
      <xdr:rowOff>102577</xdr:rowOff>
    </xdr:from>
    <xdr:to>
      <xdr:col>14</xdr:col>
      <xdr:colOff>3179884</xdr:colOff>
      <xdr:row>20</xdr:row>
      <xdr:rowOff>102577</xdr:rowOff>
    </xdr:to>
    <xdr:sp macro="" textlink="">
      <xdr:nvSpPr>
        <xdr:cNvPr id="5" name="テキスト ボックス 4"/>
        <xdr:cNvSpPr txBox="1"/>
      </xdr:nvSpPr>
      <xdr:spPr>
        <a:xfrm>
          <a:off x="11011933" y="2403231"/>
          <a:ext cx="3011797" cy="12309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C00000"/>
              </a:solidFill>
            </a:rPr>
            <a:t>左の赤枠内をコピーして</a:t>
          </a:r>
          <a:r>
            <a:rPr kumimoji="1" lang="en-US" altLang="ja-JP" sz="1600" b="1">
              <a:solidFill>
                <a:srgbClr val="C00000"/>
              </a:solidFill>
            </a:rPr>
            <a:t>XCAMPUS</a:t>
          </a:r>
          <a:r>
            <a:rPr kumimoji="1" lang="ja-JP" altLang="en-US" sz="1600" b="1">
              <a:solidFill>
                <a:srgbClr val="C00000"/>
              </a:solidFill>
            </a:rPr>
            <a:t>の</a:t>
          </a:r>
          <a:r>
            <a:rPr kumimoji="1" lang="en-US" altLang="ja-JP" sz="1600" b="1">
              <a:solidFill>
                <a:srgbClr val="C00000"/>
              </a:solidFill>
            </a:rPr>
            <a:t>Web</a:t>
          </a:r>
          <a:r>
            <a:rPr kumimoji="1" lang="ja-JP" altLang="en-US" sz="1600" b="1">
              <a:solidFill>
                <a:srgbClr val="C00000"/>
              </a:solidFill>
            </a:rPr>
            <a:t>の関連ページのプログラム・フォーム内に</a:t>
          </a:r>
          <a:r>
            <a:rPr kumimoji="1" lang="en-US" altLang="ja-JP" sz="1600" b="1">
              <a:solidFill>
                <a:srgbClr val="C00000"/>
              </a:solidFill>
            </a:rPr>
            <a:t/>
          </a:r>
          <a:br>
            <a:rPr kumimoji="1" lang="en-US" altLang="ja-JP" sz="1600" b="1">
              <a:solidFill>
                <a:srgbClr val="C00000"/>
              </a:solidFill>
            </a:rPr>
          </a:br>
          <a:r>
            <a:rPr kumimoji="1" lang="ja-JP" altLang="en-US" sz="1600" b="1">
              <a:solidFill>
                <a:srgbClr val="C00000"/>
              </a:solidFill>
            </a:rPr>
            <a:t>貼り付け</a:t>
          </a:r>
        </a:p>
      </xdr:txBody>
    </xdr:sp>
    <xdr:clientData/>
  </xdr:twoCellAnchor>
  <xdr:twoCellAnchor>
    <xdr:from>
      <xdr:col>14</xdr:col>
      <xdr:colOff>2667001</xdr:colOff>
      <xdr:row>28</xdr:row>
      <xdr:rowOff>29307</xdr:rowOff>
    </xdr:from>
    <xdr:to>
      <xdr:col>25</xdr:col>
      <xdr:colOff>395655</xdr:colOff>
      <xdr:row>37</xdr:row>
      <xdr:rowOff>58616</xdr:rowOff>
    </xdr:to>
    <xdr:sp macro="" textlink="">
      <xdr:nvSpPr>
        <xdr:cNvPr id="2" name="テキスト ボックス 1"/>
        <xdr:cNvSpPr txBox="1"/>
      </xdr:nvSpPr>
      <xdr:spPr>
        <a:xfrm>
          <a:off x="13510847" y="4996961"/>
          <a:ext cx="7854462" cy="1611924"/>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15</xdr:col>
      <xdr:colOff>175845</xdr:colOff>
      <xdr:row>3</xdr:row>
      <xdr:rowOff>161193</xdr:rowOff>
    </xdr:from>
    <xdr:to>
      <xdr:col>20</xdr:col>
      <xdr:colOff>123093</xdr:colOff>
      <xdr:row>16</xdr:row>
      <xdr:rowOff>49821</xdr:rowOff>
    </xdr:to>
    <xdr:sp macro="" textlink="">
      <xdr:nvSpPr>
        <xdr:cNvPr id="9" name="円形吹き出し 8"/>
        <xdr:cNvSpPr/>
      </xdr:nvSpPr>
      <xdr:spPr>
        <a:xfrm>
          <a:off x="14258191" y="688731"/>
          <a:ext cx="3390902" cy="2189282"/>
        </a:xfrm>
        <a:prstGeom prst="wedgeEllipseCallout">
          <a:avLst>
            <a:gd name="adj1" fmla="val -190499"/>
            <a:gd name="adj2" fmla="val 17909"/>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Web</a:t>
          </a:r>
          <a:r>
            <a:rPr kumimoji="1" lang="ja-JP" altLang="en-US" sz="1400">
              <a:solidFill>
                <a:schemeClr val="tx1"/>
              </a:solidFill>
            </a:rPr>
            <a:t>上のフォームの</a:t>
          </a:r>
          <a:endParaRPr kumimoji="1" lang="en-US" altLang="ja-JP" sz="1400">
            <a:solidFill>
              <a:schemeClr val="tx1"/>
            </a:solidFill>
          </a:endParaRPr>
        </a:p>
        <a:p>
          <a:pPr algn="l"/>
          <a:r>
            <a:rPr kumimoji="1" lang="ja-JP" altLang="en-US" sz="1400">
              <a:solidFill>
                <a:schemeClr val="tx1"/>
              </a:solidFill>
            </a:rPr>
            <a:t>データ部分を選択して，</a:t>
          </a:r>
          <a:r>
            <a:rPr kumimoji="1" lang="en-US" altLang="ja-JP" sz="1400">
              <a:solidFill>
                <a:schemeClr val="tx1"/>
              </a:solidFill>
            </a:rPr>
            <a:t/>
          </a:r>
          <a:br>
            <a:rPr kumimoji="1" lang="en-US" altLang="ja-JP" sz="1400">
              <a:solidFill>
                <a:schemeClr val="tx1"/>
              </a:solidFill>
            </a:rPr>
          </a:br>
          <a:r>
            <a:rPr kumimoji="1" lang="ja-JP" altLang="en-US" sz="1400">
              <a:solidFill>
                <a:schemeClr val="tx1"/>
              </a:solidFill>
            </a:rPr>
            <a:t>左の赤枠線内を</a:t>
          </a:r>
          <a:r>
            <a:rPr kumimoji="1" lang="en-US" altLang="ja-JP" sz="1400">
              <a:solidFill>
                <a:schemeClr val="tx1"/>
              </a:solidFill>
            </a:rPr>
            <a:t>[</a:t>
          </a:r>
          <a:r>
            <a:rPr kumimoji="1" lang="ja-JP" altLang="en-US" sz="1400">
              <a:solidFill>
                <a:schemeClr val="tx1"/>
              </a:solidFill>
            </a:rPr>
            <a:t>コピー］したものを</a:t>
          </a:r>
          <a:r>
            <a:rPr kumimoji="1" lang="en-US" altLang="ja-JP" sz="1400">
              <a:solidFill>
                <a:schemeClr val="tx1"/>
              </a:solidFill>
            </a:rPr>
            <a:t>[</a:t>
          </a:r>
          <a:r>
            <a:rPr kumimoji="1" lang="ja-JP" altLang="en-US" sz="1400">
              <a:solidFill>
                <a:schemeClr val="tx1"/>
              </a:solidFill>
            </a:rPr>
            <a:t>貼り付け］</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送信ボタン］で実行</a:t>
          </a:r>
          <a:r>
            <a:rPr kumimoji="1" lang="en-US" altLang="ja-JP" sz="1400"/>
            <a:t>o</a:t>
          </a:r>
          <a:r>
            <a:rPr kumimoji="1" lang="en-US" altLang="ja-JP" sz="1400" baseline="0"/>
            <a:t> </a:t>
          </a:r>
          <a:r>
            <a:rPr kumimoji="1" lang="en-US" altLang="ja-JP" sz="1400"/>
            <a:t>you </a:t>
          </a:r>
          <a:r>
            <a:rPr kumimoji="1" lang="ja-JP" altLang="en-US" sz="1400"/>
            <a:t>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685799</xdr:colOff>
      <xdr:row>22</xdr:row>
      <xdr:rowOff>114300</xdr:rowOff>
    </xdr:from>
    <xdr:to>
      <xdr:col>10</xdr:col>
      <xdr:colOff>66674</xdr:colOff>
      <xdr:row>113</xdr:row>
      <xdr:rowOff>114300</xdr:rowOff>
    </xdr:to>
    <xdr:sp macro="" textlink="">
      <xdr:nvSpPr>
        <xdr:cNvPr id="2" name="テキスト ボックス 1"/>
        <xdr:cNvSpPr txBox="1"/>
      </xdr:nvSpPr>
      <xdr:spPr>
        <a:xfrm>
          <a:off x="685799" y="3962400"/>
          <a:ext cx="8829675" cy="1560195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skyline-pyramid-sales-rank20-items-age-under30-2015part-bubble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マルチ取引の件数上位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商品サービス（中分類）別消費生活相談の</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歳未満比率の</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昇順スカイライン図・扇形バブル散布図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ユーザデータ・セクション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$c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クロスセクションデータ属性コマンド</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0001.00,0020.00,ddd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ケース始点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終点番号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第１系列名　分母 相談件数合計</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,xxx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空白で同一ケース範囲</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第２系列名　分子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歳未満件数</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データ入力指示コマンド</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ctype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ケース毎に読むタイプ</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ユーザ自身が文字・数値データを</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テキストファイルまたは</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Excel</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シートからコピー＆ペーストする．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ユーザデータの各行の末尾にも「</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」を挿入してコメント文を記述できる．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ユーザ文字・数値データをこの行直後にペーストする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560 	151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406 	153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220 	23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196 	82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148 	96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119 	12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107 	20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99 	51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90 	27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56 	48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50 	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47 	30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45 	18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42 	20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36 	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27 	14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26 	9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26 	2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23 	13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23 	10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$l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入力変量のリスト出力コマンド</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変量分析セクション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変量記号の割り当て</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d,ddd          // d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分母</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x,xxx          // x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分子</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表示範囲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all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変数変換</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$$v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変量分析セクション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変量記号の割り当て</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d,ddd          // d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分母</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x,xxx          // x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分子</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表示範囲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all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全範囲</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変数変換</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U=(100)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比率の表示単位 百分率</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100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q=(x/d)*U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比率</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t=t..(x)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順序数（第</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2</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，第</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ケース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j=r.l(q)blank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選択変量（ここでは</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q</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）での順位（昇順）</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  blank</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で 欠落値も最後の順位をつける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m=:ci(d)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個体識別文字列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m</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作成</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=pr*(t,d,x,q,j,m)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数値プリント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e=pmt(d,j)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順位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で並び替え後の 分母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e</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y=pmt(x,j)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順位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で並び替え後の 分子</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r=pmt(q,j)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順位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で並び替え後の 比率</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n=pmt(m,j)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順位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j</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で並び替え後の 個体識別文字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n,nam,:ci,n=pmt(m,j)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並び替え後の個体識別変量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を文字列を示す変量名（先頭「</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:ci,</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」）に変更</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=pr*(e,y,r,n)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数値プリント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f=cum(e)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累積分母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f            f&lt;i&gt;=e&lt;1&gt;+e&lt;2&gt;+...+e&lt;i-1&gt;+e&lt;i&gt;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g=(f-e)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１つ前までの累積分母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g&lt;i&gt;=e&lt;1&gt;+e&lt;2&gt;+...+e&lt;i-1&gt;     =f&lt;i&gt;-e&lt;i&gt;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a=@.s(d)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分母合計</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（スカラー）</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u=@.s(x)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分子合計</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（スカラー）</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s=(u/a)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全体比率</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s</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（スカラー）</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=pr*(a,u,s)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数値プリント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&gt;=(0,s*U)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全体比率</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s</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（スカラー）（表示単位</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U</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）の横線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y=0*x+s*U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の右辺係数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[0,s*U]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^=(s,0)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扇形バブル散布図の比率の斜線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y=s*x+0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の右辺係数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[s,0]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o=(0*x)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すべてゼロの数値の変量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o</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を作成（図の原点に利用）</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グラフセクション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スケールの目盛り指示コマンド（標準</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10</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r,001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の目盛りを細かく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1</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ポイントごとに</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y,001</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$z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ゼロ軸表示　なおゼロ軸表示を抑止するには，この行および次行の先頭に「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」を挿入</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変量</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 y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のゼロ軸表示</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３次元図　昇順スカイライン図</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r,f, ,n,&gt;,*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f,</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r,g, ,n,*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r,</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g,</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a:t>
          </a:r>
        </a:p>
        <a:p>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 ■図３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スカイライン図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$3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３次元図　扇形バブル散布図（バブルサイズは分子に比例）</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y,e, ,n=y,^,*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e,</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バブル</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y,</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関数</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 </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o,o, ,n,*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縦軸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o,</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横軸</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o,</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奥行軸なし</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個体識別</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n,</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合成用保存*</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原点</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合成 ■図６ </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扇形バブル散布図</a:t>
          </a:r>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a:t>
          </a:r>
        </a:p>
        <a:p>
          <a:r>
            <a:rPr kumimoji="1" lang="en-US" altLang="ja-JP" sz="900">
              <a:solidFill>
                <a:schemeClr val="dk1"/>
              </a:solidFill>
              <a:effectLst/>
              <a:latin typeface="ＭＳ 明朝" panose="02020609040205080304" pitchFamily="17" charset="-128"/>
              <a:ea typeface="ＭＳ 明朝" panose="02020609040205080304" pitchFamily="17" charset="-128"/>
              <a:cs typeface="+mn-cs"/>
            </a:rPr>
            <a:t>$$           // </a:t>
          </a:r>
          <a:r>
            <a:rPr kumimoji="1" lang="ja-JP" altLang="en-US" sz="900">
              <a:solidFill>
                <a:schemeClr val="dk1"/>
              </a:solidFill>
              <a:effectLst/>
              <a:latin typeface="ＭＳ 明朝" panose="02020609040205080304" pitchFamily="17" charset="-128"/>
              <a:ea typeface="ＭＳ 明朝" panose="02020609040205080304" pitchFamily="17" charset="-128"/>
              <a:cs typeface="+mn-cs"/>
            </a:rPr>
            <a:t>終了セクション</a:t>
          </a:r>
        </a:p>
      </xdr:txBody>
    </xdr:sp>
    <xdr:clientData/>
  </xdr:twoCellAnchor>
  <xdr:twoCellAnchor>
    <xdr:from>
      <xdr:col>10</xdr:col>
      <xdr:colOff>200024</xdr:colOff>
      <xdr:row>22</xdr:row>
      <xdr:rowOff>1</xdr:rowOff>
    </xdr:from>
    <xdr:to>
      <xdr:col>21</xdr:col>
      <xdr:colOff>133349</xdr:colOff>
      <xdr:row>141</xdr:row>
      <xdr:rowOff>57151</xdr:rowOff>
    </xdr:to>
    <xdr:sp macro="" textlink="">
      <xdr:nvSpPr>
        <xdr:cNvPr id="3" name="テキスト ボックス 2"/>
        <xdr:cNvSpPr txBox="1"/>
      </xdr:nvSpPr>
      <xdr:spPr>
        <a:xfrm>
          <a:off x="9648824" y="3848101"/>
          <a:ext cx="8696325" cy="20459700"/>
        </a:xfrm>
        <a:prstGeom prst="rect">
          <a:avLst/>
        </a:prstGeom>
        <a:solidFill>
          <a:schemeClr val="lt1"/>
        </a:solidFill>
        <a:ln w="9525"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sz="1000">
            <a:latin typeface="ＭＳ 明朝" panose="02020609040205080304" pitchFamily="17" charset="-128"/>
            <a:ea typeface="ＭＳ 明朝" panose="02020609040205080304" pitchFamily="17" charset="-128"/>
          </a:endParaRP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85725</xdr:colOff>
      <xdr:row>2</xdr:row>
      <xdr:rowOff>66675</xdr:rowOff>
    </xdr:from>
    <xdr:to>
      <xdr:col>16</xdr:col>
      <xdr:colOff>569972</xdr:colOff>
      <xdr:row>42</xdr:row>
      <xdr:rowOff>94390</xdr:rowOff>
    </xdr:to>
    <xdr:pic>
      <xdr:nvPicPr>
        <xdr:cNvPr id="2" name="図 1"/>
        <xdr:cNvPicPr>
          <a:picLocks noChangeAspect="1"/>
        </xdr:cNvPicPr>
      </xdr:nvPicPr>
      <xdr:blipFill>
        <a:blip xmlns:r="http://schemas.openxmlformats.org/officeDocument/2006/relationships" r:embed="rId1"/>
        <a:stretch>
          <a:fillRect/>
        </a:stretch>
      </xdr:blipFill>
      <xdr:spPr>
        <a:xfrm>
          <a:off x="533400" y="542925"/>
          <a:ext cx="12228572" cy="6885715"/>
        </a:xfrm>
        <a:prstGeom prst="rect">
          <a:avLst/>
        </a:prstGeom>
      </xdr:spPr>
    </xdr:pic>
    <xdr:clientData/>
  </xdr:twoCellAnchor>
  <xdr:twoCellAnchor>
    <xdr:from>
      <xdr:col>20</xdr:col>
      <xdr:colOff>57150</xdr:colOff>
      <xdr:row>4</xdr:row>
      <xdr:rowOff>161925</xdr:rowOff>
    </xdr:from>
    <xdr:to>
      <xdr:col>23</xdr:col>
      <xdr:colOff>295275</xdr:colOff>
      <xdr:row>6</xdr:row>
      <xdr:rowOff>47625</xdr:rowOff>
    </xdr:to>
    <xdr:sp macro="" textlink="P52">
      <xdr:nvSpPr>
        <xdr:cNvPr id="18"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209550</xdr:colOff>
      <xdr:row>5</xdr:row>
      <xdr:rowOff>142875</xdr:rowOff>
    </xdr:from>
    <xdr:to>
      <xdr:col>23</xdr:col>
      <xdr:colOff>447675</xdr:colOff>
      <xdr:row>7</xdr:row>
      <xdr:rowOff>28575</xdr:rowOff>
    </xdr:to>
    <xdr:sp macro="" textlink="P53">
      <xdr:nvSpPr>
        <xdr:cNvPr id="19"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361950</xdr:colOff>
      <xdr:row>6</xdr:row>
      <xdr:rowOff>123825</xdr:rowOff>
    </xdr:from>
    <xdr:to>
      <xdr:col>23</xdr:col>
      <xdr:colOff>600075</xdr:colOff>
      <xdr:row>8</xdr:row>
      <xdr:rowOff>9525</xdr:rowOff>
    </xdr:to>
    <xdr:sp macro="" textlink="P54">
      <xdr:nvSpPr>
        <xdr:cNvPr id="20"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514350</xdr:colOff>
      <xdr:row>7</xdr:row>
      <xdr:rowOff>104775</xdr:rowOff>
    </xdr:from>
    <xdr:to>
      <xdr:col>24</xdr:col>
      <xdr:colOff>66675</xdr:colOff>
      <xdr:row>8</xdr:row>
      <xdr:rowOff>161925</xdr:rowOff>
    </xdr:to>
    <xdr:sp macro="" textlink="P55">
      <xdr:nvSpPr>
        <xdr:cNvPr id="21"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内職・副業</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114300</xdr:colOff>
      <xdr:row>8</xdr:row>
      <xdr:rowOff>85725</xdr:rowOff>
    </xdr:from>
    <xdr:to>
      <xdr:col>24</xdr:col>
      <xdr:colOff>219075</xdr:colOff>
      <xdr:row>9</xdr:row>
      <xdr:rowOff>142875</xdr:rowOff>
    </xdr:to>
    <xdr:sp macro="" textlink="P56">
      <xdr:nvSpPr>
        <xdr:cNvPr id="22"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266700</xdr:colOff>
      <xdr:row>9</xdr:row>
      <xdr:rowOff>38100</xdr:rowOff>
    </xdr:from>
    <xdr:to>
      <xdr:col>24</xdr:col>
      <xdr:colOff>371475</xdr:colOff>
      <xdr:row>10</xdr:row>
      <xdr:rowOff>95250</xdr:rowOff>
    </xdr:to>
    <xdr:sp macro="" textlink="P57">
      <xdr:nvSpPr>
        <xdr:cNvPr id="23"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食器・台所用品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419100</xdr:colOff>
      <xdr:row>10</xdr:row>
      <xdr:rowOff>47625</xdr:rowOff>
    </xdr:from>
    <xdr:to>
      <xdr:col>24</xdr:col>
      <xdr:colOff>523875</xdr:colOff>
      <xdr:row>11</xdr:row>
      <xdr:rowOff>104775</xdr:rowOff>
    </xdr:to>
    <xdr:sp macro="" textlink="P58">
      <xdr:nvSpPr>
        <xdr:cNvPr id="24"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放送・コンテンツ等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571500</xdr:colOff>
      <xdr:row>11</xdr:row>
      <xdr:rowOff>28575</xdr:rowOff>
    </xdr:from>
    <xdr:to>
      <xdr:col>24</xdr:col>
      <xdr:colOff>676275</xdr:colOff>
      <xdr:row>12</xdr:row>
      <xdr:rowOff>85725</xdr:rowOff>
    </xdr:to>
    <xdr:sp macro="" textlink="P59">
      <xdr:nvSpPr>
        <xdr:cNvPr id="25"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役務一般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38100</xdr:colOff>
      <xdr:row>12</xdr:row>
      <xdr:rowOff>9525</xdr:rowOff>
    </xdr:from>
    <xdr:to>
      <xdr:col>25</xdr:col>
      <xdr:colOff>142875</xdr:colOff>
      <xdr:row>13</xdr:row>
      <xdr:rowOff>66675</xdr:rowOff>
    </xdr:to>
    <xdr:sp macro="" textlink="P60">
      <xdr:nvSpPr>
        <xdr:cNvPr id="26"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学習教材</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190500</xdr:colOff>
      <xdr:row>12</xdr:row>
      <xdr:rowOff>161925</xdr:rowOff>
    </xdr:from>
    <xdr:to>
      <xdr:col>25</xdr:col>
      <xdr:colOff>295275</xdr:colOff>
      <xdr:row>14</xdr:row>
      <xdr:rowOff>47625</xdr:rowOff>
    </xdr:to>
    <xdr:sp macro="" textlink="P61">
      <xdr:nvSpPr>
        <xdr:cNvPr id="27"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医療用具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342900</xdr:colOff>
      <xdr:row>13</xdr:row>
      <xdr:rowOff>142875</xdr:rowOff>
    </xdr:from>
    <xdr:to>
      <xdr:col>25</xdr:col>
      <xdr:colOff>447675</xdr:colOff>
      <xdr:row>15</xdr:row>
      <xdr:rowOff>28575</xdr:rowOff>
    </xdr:to>
    <xdr:sp macro="" textlink="P62">
      <xdr:nvSpPr>
        <xdr:cNvPr id="28"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教室・講座</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495300</xdr:colOff>
      <xdr:row>14</xdr:row>
      <xdr:rowOff>123825</xdr:rowOff>
    </xdr:from>
    <xdr:to>
      <xdr:col>25</xdr:col>
      <xdr:colOff>600075</xdr:colOff>
      <xdr:row>16</xdr:row>
      <xdr:rowOff>9525</xdr:rowOff>
    </xdr:to>
    <xdr:sp macro="" textlink="P63">
      <xdr:nvSpPr>
        <xdr:cNvPr id="29"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洋装下着</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647700</xdr:colOff>
      <xdr:row>15</xdr:row>
      <xdr:rowOff>104775</xdr:rowOff>
    </xdr:from>
    <xdr:to>
      <xdr:col>26</xdr:col>
      <xdr:colOff>66675</xdr:colOff>
      <xdr:row>16</xdr:row>
      <xdr:rowOff>161925</xdr:rowOff>
    </xdr:to>
    <xdr:sp macro="" textlink="P64">
      <xdr:nvSpPr>
        <xdr:cNvPr id="30"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パソコン・パソコン関連用品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114300</xdr:colOff>
      <xdr:row>16</xdr:row>
      <xdr:rowOff>85725</xdr:rowOff>
    </xdr:from>
    <xdr:to>
      <xdr:col>26</xdr:col>
      <xdr:colOff>219075</xdr:colOff>
      <xdr:row>17</xdr:row>
      <xdr:rowOff>142875</xdr:rowOff>
    </xdr:to>
    <xdr:sp macro="" textlink="P65">
      <xdr:nvSpPr>
        <xdr:cNvPr id="31"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家具・寝具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266700</xdr:colOff>
      <xdr:row>17</xdr:row>
      <xdr:rowOff>66675</xdr:rowOff>
    </xdr:from>
    <xdr:to>
      <xdr:col>26</xdr:col>
      <xdr:colOff>371475</xdr:colOff>
      <xdr:row>18</xdr:row>
      <xdr:rowOff>123825</xdr:rowOff>
    </xdr:to>
    <xdr:sp macro="" textlink="P66">
      <xdr:nvSpPr>
        <xdr:cNvPr id="32"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無限連鎖講</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419100</xdr:colOff>
      <xdr:row>18</xdr:row>
      <xdr:rowOff>47625</xdr:rowOff>
    </xdr:from>
    <xdr:to>
      <xdr:col>26</xdr:col>
      <xdr:colOff>523875</xdr:colOff>
      <xdr:row>19</xdr:row>
      <xdr:rowOff>104775</xdr:rowOff>
    </xdr:to>
    <xdr:sp macro="" textlink="P67">
      <xdr:nvSpPr>
        <xdr:cNvPr id="33"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洗浄剤等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571500</xdr:colOff>
      <xdr:row>19</xdr:row>
      <xdr:rowOff>28575</xdr:rowOff>
    </xdr:from>
    <xdr:to>
      <xdr:col>26</xdr:col>
      <xdr:colOff>676275</xdr:colOff>
      <xdr:row>20</xdr:row>
      <xdr:rowOff>85725</xdr:rowOff>
    </xdr:to>
    <xdr:sp macro="" textlink="P68">
      <xdr:nvSpPr>
        <xdr:cNvPr id="34"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デリバティブ取引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38100</xdr:colOff>
      <xdr:row>20</xdr:row>
      <xdr:rowOff>9525</xdr:rowOff>
    </xdr:from>
    <xdr:to>
      <xdr:col>27</xdr:col>
      <xdr:colOff>142875</xdr:colOff>
      <xdr:row>21</xdr:row>
      <xdr:rowOff>66675</xdr:rowOff>
    </xdr:to>
    <xdr:sp macro="" textlink="P69">
      <xdr:nvSpPr>
        <xdr:cNvPr id="35"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空調・冷暖房機器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190500</xdr:colOff>
      <xdr:row>20</xdr:row>
      <xdr:rowOff>161925</xdr:rowOff>
    </xdr:from>
    <xdr:to>
      <xdr:col>27</xdr:col>
      <xdr:colOff>295275</xdr:colOff>
      <xdr:row>22</xdr:row>
      <xdr:rowOff>47625</xdr:rowOff>
    </xdr:to>
    <xdr:sp macro="" textlink="P70">
      <xdr:nvSpPr>
        <xdr:cNvPr id="36"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他の金融関連サービス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342900</xdr:colOff>
      <xdr:row>21</xdr:row>
      <xdr:rowOff>142875</xdr:rowOff>
    </xdr:from>
    <xdr:to>
      <xdr:col>27</xdr:col>
      <xdr:colOff>447675</xdr:colOff>
      <xdr:row>23</xdr:row>
      <xdr:rowOff>28575</xdr:rowOff>
    </xdr:to>
    <xdr:sp macro="" textlink="P71">
      <xdr:nvSpPr>
        <xdr:cNvPr id="37"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495300</xdr:colOff>
      <xdr:row>22</xdr:row>
      <xdr:rowOff>123825</xdr:rowOff>
    </xdr:from>
    <xdr:to>
      <xdr:col>27</xdr:col>
      <xdr:colOff>600075</xdr:colOff>
      <xdr:row>24</xdr:row>
      <xdr:rowOff>9525</xdr:rowOff>
    </xdr:to>
    <xdr:sp macro="" textlink="P72">
      <xdr:nvSpPr>
        <xdr:cNvPr id="38"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647700</xdr:colOff>
      <xdr:row>23</xdr:row>
      <xdr:rowOff>104775</xdr:rowOff>
    </xdr:from>
    <xdr:to>
      <xdr:col>28</xdr:col>
      <xdr:colOff>66675</xdr:colOff>
      <xdr:row>24</xdr:row>
      <xdr:rowOff>161925</xdr:rowOff>
    </xdr:to>
    <xdr:sp macro="" textlink="P73">
      <xdr:nvSpPr>
        <xdr:cNvPr id="39"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114300</xdr:colOff>
      <xdr:row>24</xdr:row>
      <xdr:rowOff>85725</xdr:rowOff>
    </xdr:from>
    <xdr:to>
      <xdr:col>28</xdr:col>
      <xdr:colOff>219075</xdr:colOff>
      <xdr:row>25</xdr:row>
      <xdr:rowOff>142875</xdr:rowOff>
    </xdr:to>
    <xdr:sp macro="" textlink="P74">
      <xdr:nvSpPr>
        <xdr:cNvPr id="40"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266700</xdr:colOff>
      <xdr:row>25</xdr:row>
      <xdr:rowOff>66675</xdr:rowOff>
    </xdr:from>
    <xdr:to>
      <xdr:col>28</xdr:col>
      <xdr:colOff>371475</xdr:colOff>
      <xdr:row>26</xdr:row>
      <xdr:rowOff>123825</xdr:rowOff>
    </xdr:to>
    <xdr:sp macro="" textlink="P75">
      <xdr:nvSpPr>
        <xdr:cNvPr id="41"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419100</xdr:colOff>
      <xdr:row>26</xdr:row>
      <xdr:rowOff>47625</xdr:rowOff>
    </xdr:from>
    <xdr:to>
      <xdr:col>28</xdr:col>
      <xdr:colOff>523875</xdr:colOff>
      <xdr:row>27</xdr:row>
      <xdr:rowOff>104775</xdr:rowOff>
    </xdr:to>
    <xdr:sp macro="" textlink="P76">
      <xdr:nvSpPr>
        <xdr:cNvPr id="42"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571500</xdr:colOff>
      <xdr:row>27</xdr:row>
      <xdr:rowOff>28575</xdr:rowOff>
    </xdr:from>
    <xdr:to>
      <xdr:col>28</xdr:col>
      <xdr:colOff>676275</xdr:colOff>
      <xdr:row>28</xdr:row>
      <xdr:rowOff>85725</xdr:rowOff>
    </xdr:to>
    <xdr:sp macro="" textlink="P77">
      <xdr:nvSpPr>
        <xdr:cNvPr id="43"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38100</xdr:colOff>
      <xdr:row>28</xdr:row>
      <xdr:rowOff>9525</xdr:rowOff>
    </xdr:from>
    <xdr:to>
      <xdr:col>29</xdr:col>
      <xdr:colOff>142875</xdr:colOff>
      <xdr:row>29</xdr:row>
      <xdr:rowOff>66675</xdr:rowOff>
    </xdr:to>
    <xdr:sp macro="" textlink="P78">
      <xdr:nvSpPr>
        <xdr:cNvPr id="44"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190500</xdr:colOff>
      <xdr:row>28</xdr:row>
      <xdr:rowOff>161925</xdr:rowOff>
    </xdr:from>
    <xdr:to>
      <xdr:col>29</xdr:col>
      <xdr:colOff>295275</xdr:colOff>
      <xdr:row>30</xdr:row>
      <xdr:rowOff>47625</xdr:rowOff>
    </xdr:to>
    <xdr:sp macro="" textlink="P79">
      <xdr:nvSpPr>
        <xdr:cNvPr id="45"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342900</xdr:colOff>
      <xdr:row>29</xdr:row>
      <xdr:rowOff>142875</xdr:rowOff>
    </xdr:from>
    <xdr:to>
      <xdr:col>29</xdr:col>
      <xdr:colOff>447675</xdr:colOff>
      <xdr:row>31</xdr:row>
      <xdr:rowOff>28575</xdr:rowOff>
    </xdr:to>
    <xdr:sp macro="" textlink="P80">
      <xdr:nvSpPr>
        <xdr:cNvPr id="46"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495300</xdr:colOff>
      <xdr:row>30</xdr:row>
      <xdr:rowOff>123825</xdr:rowOff>
    </xdr:from>
    <xdr:to>
      <xdr:col>29</xdr:col>
      <xdr:colOff>600075</xdr:colOff>
      <xdr:row>32</xdr:row>
      <xdr:rowOff>9525</xdr:rowOff>
    </xdr:to>
    <xdr:sp macro="" textlink="P81">
      <xdr:nvSpPr>
        <xdr:cNvPr id="47"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647700</xdr:colOff>
      <xdr:row>31</xdr:row>
      <xdr:rowOff>104775</xdr:rowOff>
    </xdr:from>
    <xdr:to>
      <xdr:col>30</xdr:col>
      <xdr:colOff>66675</xdr:colOff>
      <xdr:row>32</xdr:row>
      <xdr:rowOff>161925</xdr:rowOff>
    </xdr:to>
    <xdr:sp macro="" textlink="P82">
      <xdr:nvSpPr>
        <xdr:cNvPr id="48"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114300</xdr:colOff>
      <xdr:row>32</xdr:row>
      <xdr:rowOff>85725</xdr:rowOff>
    </xdr:from>
    <xdr:to>
      <xdr:col>30</xdr:col>
      <xdr:colOff>219075</xdr:colOff>
      <xdr:row>33</xdr:row>
      <xdr:rowOff>142875</xdr:rowOff>
    </xdr:to>
    <xdr:sp macro="" textlink="P83">
      <xdr:nvSpPr>
        <xdr:cNvPr id="49"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266700</xdr:colOff>
      <xdr:row>33</xdr:row>
      <xdr:rowOff>66675</xdr:rowOff>
    </xdr:from>
    <xdr:to>
      <xdr:col>30</xdr:col>
      <xdr:colOff>371475</xdr:colOff>
      <xdr:row>34</xdr:row>
      <xdr:rowOff>123825</xdr:rowOff>
    </xdr:to>
    <xdr:sp macro="" textlink="P84">
      <xdr:nvSpPr>
        <xdr:cNvPr id="50"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419100</xdr:colOff>
      <xdr:row>34</xdr:row>
      <xdr:rowOff>47625</xdr:rowOff>
    </xdr:from>
    <xdr:to>
      <xdr:col>30</xdr:col>
      <xdr:colOff>523875</xdr:colOff>
      <xdr:row>35</xdr:row>
      <xdr:rowOff>104775</xdr:rowOff>
    </xdr:to>
    <xdr:sp macro="" textlink="P85">
      <xdr:nvSpPr>
        <xdr:cNvPr id="51"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571500</xdr:colOff>
      <xdr:row>35</xdr:row>
      <xdr:rowOff>28575</xdr:rowOff>
    </xdr:from>
    <xdr:to>
      <xdr:col>30</xdr:col>
      <xdr:colOff>676275</xdr:colOff>
      <xdr:row>36</xdr:row>
      <xdr:rowOff>85725</xdr:rowOff>
    </xdr:to>
    <xdr:sp macro="" textlink="P86">
      <xdr:nvSpPr>
        <xdr:cNvPr id="52"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38100</xdr:colOff>
      <xdr:row>36</xdr:row>
      <xdr:rowOff>9525</xdr:rowOff>
    </xdr:from>
    <xdr:to>
      <xdr:col>31</xdr:col>
      <xdr:colOff>142875</xdr:colOff>
      <xdr:row>37</xdr:row>
      <xdr:rowOff>66675</xdr:rowOff>
    </xdr:to>
    <xdr:sp macro="" textlink="P87">
      <xdr:nvSpPr>
        <xdr:cNvPr id="53"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190500</xdr:colOff>
      <xdr:row>36</xdr:row>
      <xdr:rowOff>161925</xdr:rowOff>
    </xdr:from>
    <xdr:to>
      <xdr:col>31</xdr:col>
      <xdr:colOff>295275</xdr:colOff>
      <xdr:row>38</xdr:row>
      <xdr:rowOff>47625</xdr:rowOff>
    </xdr:to>
    <xdr:sp macro="" textlink="P88">
      <xdr:nvSpPr>
        <xdr:cNvPr id="54"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342900</xdr:colOff>
      <xdr:row>37</xdr:row>
      <xdr:rowOff>142875</xdr:rowOff>
    </xdr:from>
    <xdr:to>
      <xdr:col>31</xdr:col>
      <xdr:colOff>447675</xdr:colOff>
      <xdr:row>39</xdr:row>
      <xdr:rowOff>28575</xdr:rowOff>
    </xdr:to>
    <xdr:sp macro="" textlink="P89">
      <xdr:nvSpPr>
        <xdr:cNvPr id="55"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495300</xdr:colOff>
      <xdr:row>38</xdr:row>
      <xdr:rowOff>123825</xdr:rowOff>
    </xdr:from>
    <xdr:to>
      <xdr:col>31</xdr:col>
      <xdr:colOff>600075</xdr:colOff>
      <xdr:row>40</xdr:row>
      <xdr:rowOff>9525</xdr:rowOff>
    </xdr:to>
    <xdr:sp macro="" textlink="P90">
      <xdr:nvSpPr>
        <xdr:cNvPr id="56"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647700</xdr:colOff>
      <xdr:row>39</xdr:row>
      <xdr:rowOff>104775</xdr:rowOff>
    </xdr:from>
    <xdr:to>
      <xdr:col>32</xdr:col>
      <xdr:colOff>66675</xdr:colOff>
      <xdr:row>40</xdr:row>
      <xdr:rowOff>161925</xdr:rowOff>
    </xdr:to>
    <xdr:sp macro="" textlink="P91">
      <xdr:nvSpPr>
        <xdr:cNvPr id="57"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114300</xdr:colOff>
      <xdr:row>40</xdr:row>
      <xdr:rowOff>85725</xdr:rowOff>
    </xdr:from>
    <xdr:to>
      <xdr:col>32</xdr:col>
      <xdr:colOff>219075</xdr:colOff>
      <xdr:row>41</xdr:row>
      <xdr:rowOff>142875</xdr:rowOff>
    </xdr:to>
    <xdr:sp macro="" textlink="P92">
      <xdr:nvSpPr>
        <xdr:cNvPr id="58"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266700</xdr:colOff>
      <xdr:row>41</xdr:row>
      <xdr:rowOff>66675</xdr:rowOff>
    </xdr:from>
    <xdr:to>
      <xdr:col>32</xdr:col>
      <xdr:colOff>371475</xdr:colOff>
      <xdr:row>42</xdr:row>
      <xdr:rowOff>114300</xdr:rowOff>
    </xdr:to>
    <xdr:sp macro="" textlink="P93">
      <xdr:nvSpPr>
        <xdr:cNvPr id="59"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419100</xdr:colOff>
      <xdr:row>42</xdr:row>
      <xdr:rowOff>38100</xdr:rowOff>
    </xdr:from>
    <xdr:to>
      <xdr:col>32</xdr:col>
      <xdr:colOff>523875</xdr:colOff>
      <xdr:row>43</xdr:row>
      <xdr:rowOff>95250</xdr:rowOff>
    </xdr:to>
    <xdr:sp macro="" textlink="P94">
      <xdr:nvSpPr>
        <xdr:cNvPr id="60"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571500</xdr:colOff>
      <xdr:row>43</xdr:row>
      <xdr:rowOff>19050</xdr:rowOff>
    </xdr:from>
    <xdr:to>
      <xdr:col>32</xdr:col>
      <xdr:colOff>676275</xdr:colOff>
      <xdr:row>44</xdr:row>
      <xdr:rowOff>76200</xdr:rowOff>
    </xdr:to>
    <xdr:sp macro="" textlink="P95">
      <xdr:nvSpPr>
        <xdr:cNvPr id="61"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38100</xdr:colOff>
      <xdr:row>44</xdr:row>
      <xdr:rowOff>0</xdr:rowOff>
    </xdr:from>
    <xdr:to>
      <xdr:col>33</xdr:col>
      <xdr:colOff>142875</xdr:colOff>
      <xdr:row>45</xdr:row>
      <xdr:rowOff>57150</xdr:rowOff>
    </xdr:to>
    <xdr:sp macro="" textlink="P96">
      <xdr:nvSpPr>
        <xdr:cNvPr id="62"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190500</xdr:colOff>
      <xdr:row>44</xdr:row>
      <xdr:rowOff>152400</xdr:rowOff>
    </xdr:from>
    <xdr:to>
      <xdr:col>33</xdr:col>
      <xdr:colOff>295275</xdr:colOff>
      <xdr:row>46</xdr:row>
      <xdr:rowOff>38100</xdr:rowOff>
    </xdr:to>
    <xdr:sp macro="" textlink="P97">
      <xdr:nvSpPr>
        <xdr:cNvPr id="63"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342900</xdr:colOff>
      <xdr:row>45</xdr:row>
      <xdr:rowOff>133350</xdr:rowOff>
    </xdr:from>
    <xdr:to>
      <xdr:col>33</xdr:col>
      <xdr:colOff>447675</xdr:colOff>
      <xdr:row>47</xdr:row>
      <xdr:rowOff>9525</xdr:rowOff>
    </xdr:to>
    <xdr:sp macro="" textlink="P98">
      <xdr:nvSpPr>
        <xdr:cNvPr id="64"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495300</xdr:colOff>
      <xdr:row>46</xdr:row>
      <xdr:rowOff>114300</xdr:rowOff>
    </xdr:from>
    <xdr:to>
      <xdr:col>33</xdr:col>
      <xdr:colOff>600075</xdr:colOff>
      <xdr:row>47</xdr:row>
      <xdr:rowOff>161925</xdr:rowOff>
    </xdr:to>
    <xdr:sp macro="" textlink="P99">
      <xdr:nvSpPr>
        <xdr:cNvPr id="65"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30</xdr:col>
      <xdr:colOff>647700</xdr:colOff>
      <xdr:row>47</xdr:row>
      <xdr:rowOff>85725</xdr:rowOff>
    </xdr:from>
    <xdr:to>
      <xdr:col>34</xdr:col>
      <xdr:colOff>66675</xdr:colOff>
      <xdr:row>48</xdr:row>
      <xdr:rowOff>133350</xdr:rowOff>
    </xdr:to>
    <xdr:sp macro="" textlink="P100">
      <xdr:nvSpPr>
        <xdr:cNvPr id="66"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8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104</xdr:row>
      <xdr:rowOff>133350</xdr:rowOff>
    </xdr:from>
    <xdr:to>
      <xdr:col>16</xdr:col>
      <xdr:colOff>581025</xdr:colOff>
      <xdr:row>115</xdr:row>
      <xdr:rowOff>76200</xdr:rowOff>
    </xdr:to>
    <xdr:pic>
      <xdr:nvPicPr>
        <xdr:cNvPr id="9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381000</xdr:colOff>
      <xdr:row>120</xdr:row>
      <xdr:rowOff>114300</xdr:rowOff>
    </xdr:to>
    <xdr:pic>
      <xdr:nvPicPr>
        <xdr:cNvPr id="9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1</xdr:col>
      <xdr:colOff>9525</xdr:colOff>
      <xdr:row>4</xdr:row>
      <xdr:rowOff>9525</xdr:rowOff>
    </xdr:to>
    <xdr:pic>
      <xdr:nvPicPr>
        <xdr:cNvPr id="86" name="図 8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25</xdr:col>
      <xdr:colOff>0</xdr:colOff>
      <xdr:row>12</xdr:row>
      <xdr:rowOff>0</xdr:rowOff>
    </xdr:from>
    <xdr:to>
      <xdr:col>32</xdr:col>
      <xdr:colOff>504093</xdr:colOff>
      <xdr:row>21</xdr:row>
      <xdr:rowOff>68873</xdr:rowOff>
    </xdr:to>
    <xdr:sp macro="" textlink="">
      <xdr:nvSpPr>
        <xdr:cNvPr id="98" name="テキスト ボックス 97"/>
        <xdr:cNvSpPr txBox="1"/>
      </xdr:nvSpPr>
      <xdr:spPr>
        <a:xfrm>
          <a:off x="18154650" y="2190750"/>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5</xdr:col>
      <xdr:colOff>609600</xdr:colOff>
      <xdr:row>24</xdr:row>
      <xdr:rowOff>47625</xdr:rowOff>
    </xdr:from>
    <xdr:to>
      <xdr:col>7</xdr:col>
      <xdr:colOff>371475</xdr:colOff>
      <xdr:row>26</xdr:row>
      <xdr:rowOff>9525</xdr:rowOff>
    </xdr:to>
    <xdr:sp macro="" textlink="P51">
      <xdr:nvSpPr>
        <xdr:cNvPr id="101" name="AutoShape 34"/>
        <xdr:cNvSpPr>
          <a:spLocks/>
        </xdr:cNvSpPr>
      </xdr:nvSpPr>
      <xdr:spPr bwMode="auto">
        <a:xfrm>
          <a:off x="4991100" y="4295775"/>
          <a:ext cx="1133475" cy="304800"/>
        </a:xfrm>
        <a:prstGeom prst="callout2">
          <a:avLst>
            <a:gd name="adj1" fmla="val 58065"/>
            <a:gd name="adj2" fmla="val -8310"/>
            <a:gd name="adj3" fmla="val 55426"/>
            <a:gd name="adj4" fmla="val -22243"/>
            <a:gd name="adj5" fmla="val 323816"/>
            <a:gd name="adj6" fmla="val -2357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76199</xdr:colOff>
      <xdr:row>25</xdr:row>
      <xdr:rowOff>66675</xdr:rowOff>
    </xdr:from>
    <xdr:to>
      <xdr:col>4</xdr:col>
      <xdr:colOff>295274</xdr:colOff>
      <xdr:row>26</xdr:row>
      <xdr:rowOff>66675</xdr:rowOff>
    </xdr:to>
    <xdr:sp macro="" textlink="P53">
      <xdr:nvSpPr>
        <xdr:cNvPr id="107" name="AutoShape 34"/>
        <xdr:cNvSpPr>
          <a:spLocks/>
        </xdr:cNvSpPr>
      </xdr:nvSpPr>
      <xdr:spPr bwMode="auto">
        <a:xfrm>
          <a:off x="2400299" y="4486275"/>
          <a:ext cx="1590675" cy="171450"/>
        </a:xfrm>
        <a:prstGeom prst="callout2">
          <a:avLst>
            <a:gd name="adj1" fmla="val 58065"/>
            <a:gd name="adj2" fmla="val -1064"/>
            <a:gd name="adj3" fmla="val 57563"/>
            <a:gd name="adj4" fmla="val -14999"/>
            <a:gd name="adj5" fmla="val 1036014"/>
            <a:gd name="adj6" fmla="val -1241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276225</xdr:colOff>
      <xdr:row>27</xdr:row>
      <xdr:rowOff>38100</xdr:rowOff>
    </xdr:from>
    <xdr:to>
      <xdr:col>6</xdr:col>
      <xdr:colOff>381000</xdr:colOff>
      <xdr:row>28</xdr:row>
      <xdr:rowOff>95250</xdr:rowOff>
    </xdr:to>
    <xdr:sp macro="" textlink="P57">
      <xdr:nvSpPr>
        <xdr:cNvPr id="115" name="AutoShape 34"/>
        <xdr:cNvSpPr>
          <a:spLocks/>
        </xdr:cNvSpPr>
      </xdr:nvSpPr>
      <xdr:spPr bwMode="auto">
        <a:xfrm>
          <a:off x="3286125" y="4800600"/>
          <a:ext cx="2162175" cy="228600"/>
        </a:xfrm>
        <a:prstGeom prst="callout2">
          <a:avLst>
            <a:gd name="adj1" fmla="val 53899"/>
            <a:gd name="adj2" fmla="val -2142"/>
            <a:gd name="adj3" fmla="val 50218"/>
            <a:gd name="adj4" fmla="val -7861"/>
            <a:gd name="adj5" fmla="val 429024"/>
            <a:gd name="adj6" fmla="val -927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E31DA3E-BCDB-4AC2-9D44-7C049F481311}" type="TxLink">
            <a:rPr lang="en-US" altLang="en-US" sz="1100" b="0" i="0" u="none" strike="noStrike" baseline="0">
              <a:solidFill>
                <a:srgbClr val="000000"/>
              </a:solidFill>
              <a:latin typeface="ＭＳ Ｐゴシック"/>
              <a:ea typeface="ＭＳ Ｐゴシック"/>
            </a:rPr>
            <a:pPr algn="l" rtl="0">
              <a:defRPr sz="1000"/>
            </a:pPr>
            <a:t>g 食器・台所用品</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0</xdr:col>
      <xdr:colOff>0</xdr:colOff>
      <xdr:row>3</xdr:row>
      <xdr:rowOff>0</xdr:rowOff>
    </xdr:from>
    <xdr:to>
      <xdr:col>1</xdr:col>
      <xdr:colOff>9525</xdr:colOff>
      <xdr:row>4</xdr:row>
      <xdr:rowOff>9525</xdr:rowOff>
    </xdr:to>
    <xdr:pic>
      <xdr:nvPicPr>
        <xdr:cNvPr id="96" name="図 9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47700"/>
          <a:ext cx="457200"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190500</xdr:colOff>
      <xdr:row>17</xdr:row>
      <xdr:rowOff>9526</xdr:rowOff>
    </xdr:from>
    <xdr:to>
      <xdr:col>7</xdr:col>
      <xdr:colOff>476249</xdr:colOff>
      <xdr:row>19</xdr:row>
      <xdr:rowOff>28575</xdr:rowOff>
    </xdr:to>
    <xdr:sp macro="" textlink="">
      <xdr:nvSpPr>
        <xdr:cNvPr id="97" name="線吹き出し 2 96"/>
        <xdr:cNvSpPr/>
      </xdr:nvSpPr>
      <xdr:spPr>
        <a:xfrm>
          <a:off x="3886200" y="3057526"/>
          <a:ext cx="2343149" cy="361949"/>
        </a:xfrm>
        <a:prstGeom prst="callout2">
          <a:avLst>
            <a:gd name="adj1" fmla="val 95521"/>
            <a:gd name="adj2" fmla="val 12053"/>
            <a:gd name="adj3" fmla="val 129257"/>
            <a:gd name="adj4" fmla="val 25564"/>
            <a:gd name="adj5" fmla="val 488632"/>
            <a:gd name="adj6" fmla="val 26013"/>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生活相談</a:t>
          </a:r>
          <a:r>
            <a:rPr kumimoji="1" lang="ja-JP" altLang="en-US" sz="1100" u="sng">
              <a:solidFill>
                <a:sysClr val="windowText" lastClr="000000"/>
              </a:solidFill>
            </a:rPr>
            <a:t>合計の</a:t>
          </a:r>
          <a:r>
            <a:rPr kumimoji="1" lang="en-US" altLang="ja-JP" sz="1100" u="sng">
              <a:solidFill>
                <a:sysClr val="windowText" lastClr="000000"/>
              </a:solidFill>
            </a:rPr>
            <a:t>30</a:t>
          </a:r>
          <a:r>
            <a:rPr kumimoji="1" lang="ja-JP" altLang="en-US" sz="1100" u="sng">
              <a:solidFill>
                <a:sysClr val="windowText" lastClr="000000"/>
              </a:solidFill>
            </a:rPr>
            <a:t>歳未満比率</a:t>
          </a:r>
          <a:r>
            <a:rPr kumimoji="1" lang="ja-JP" altLang="en-US" sz="1100">
              <a:solidFill>
                <a:sysClr val="windowText" lastClr="000000"/>
              </a:solidFill>
            </a:rPr>
            <a:t>の線</a:t>
          </a:r>
        </a:p>
      </xdr:txBody>
    </xdr:sp>
    <xdr:clientData/>
  </xdr:twoCellAnchor>
  <xdr:twoCellAnchor>
    <xdr:from>
      <xdr:col>9</xdr:col>
      <xdr:colOff>142874</xdr:colOff>
      <xdr:row>22</xdr:row>
      <xdr:rowOff>142875</xdr:rowOff>
    </xdr:from>
    <xdr:to>
      <xdr:col>13</xdr:col>
      <xdr:colOff>504824</xdr:colOff>
      <xdr:row>24</xdr:row>
      <xdr:rowOff>28575</xdr:rowOff>
    </xdr:to>
    <xdr:sp macro="" textlink="P52">
      <xdr:nvSpPr>
        <xdr:cNvPr id="138" name="AutoShape 34"/>
        <xdr:cNvSpPr>
          <a:spLocks/>
        </xdr:cNvSpPr>
      </xdr:nvSpPr>
      <xdr:spPr bwMode="auto">
        <a:xfrm>
          <a:off x="7267574" y="4048125"/>
          <a:ext cx="2962275" cy="228600"/>
        </a:xfrm>
        <a:prstGeom prst="callout2">
          <a:avLst>
            <a:gd name="adj1" fmla="val 58065"/>
            <a:gd name="adj2" fmla="val -8310"/>
            <a:gd name="adj3" fmla="val 56160"/>
            <a:gd name="adj4" fmla="val -20900"/>
            <a:gd name="adj5" fmla="val 242606"/>
            <a:gd name="adj6" fmla="val -2063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12</xdr:col>
      <xdr:colOff>266700</xdr:colOff>
      <xdr:row>5</xdr:row>
      <xdr:rowOff>0</xdr:rowOff>
    </xdr:from>
    <xdr:to>
      <xdr:col>13</xdr:col>
      <xdr:colOff>571500</xdr:colOff>
      <xdr:row>6</xdr:row>
      <xdr:rowOff>9526</xdr:rowOff>
    </xdr:to>
    <xdr:sp macro="" textlink="P55">
      <xdr:nvSpPr>
        <xdr:cNvPr id="139" name="AutoShape 34"/>
        <xdr:cNvSpPr>
          <a:spLocks/>
        </xdr:cNvSpPr>
      </xdr:nvSpPr>
      <xdr:spPr bwMode="auto">
        <a:xfrm>
          <a:off x="9353550" y="990600"/>
          <a:ext cx="942975" cy="180976"/>
        </a:xfrm>
        <a:prstGeom prst="callout2">
          <a:avLst>
            <a:gd name="adj1" fmla="val 101398"/>
            <a:gd name="adj2" fmla="val 16014"/>
            <a:gd name="adj3" fmla="val 153891"/>
            <a:gd name="adj4" fmla="val 87302"/>
            <a:gd name="adj5" fmla="val 1043068"/>
            <a:gd name="adj6" fmla="val 9198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98B2F9-575E-4C3E-8E06-2AA3D6074B93}" type="TxLink">
            <a:rPr lang="en-US" altLang="en-US" sz="1100" b="0" i="0" u="none" strike="noStrike" baseline="0">
              <a:solidFill>
                <a:srgbClr val="000000"/>
              </a:solidFill>
              <a:latin typeface="ＭＳ Ｐゴシック"/>
              <a:ea typeface="ＭＳ Ｐゴシック"/>
            </a:rPr>
            <a:pPr algn="l" rtl="0">
              <a:defRPr sz="1000"/>
            </a:pPr>
            <a:t>e 内職・副業</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447675</xdr:colOff>
      <xdr:row>21</xdr:row>
      <xdr:rowOff>0</xdr:rowOff>
    </xdr:from>
    <xdr:to>
      <xdr:col>9</xdr:col>
      <xdr:colOff>638175</xdr:colOff>
      <xdr:row>22</xdr:row>
      <xdr:rowOff>9525</xdr:rowOff>
    </xdr:to>
    <xdr:sp macro="" textlink="P59">
      <xdr:nvSpPr>
        <xdr:cNvPr id="141" name="AutoShape 34"/>
        <xdr:cNvSpPr>
          <a:spLocks/>
        </xdr:cNvSpPr>
      </xdr:nvSpPr>
      <xdr:spPr bwMode="auto">
        <a:xfrm>
          <a:off x="6200775" y="3733800"/>
          <a:ext cx="1562100" cy="180975"/>
        </a:xfrm>
        <a:prstGeom prst="callout2">
          <a:avLst>
            <a:gd name="adj1" fmla="val 58065"/>
            <a:gd name="adj2" fmla="val -8310"/>
            <a:gd name="adj3" fmla="val 52801"/>
            <a:gd name="adj4" fmla="val -18025"/>
            <a:gd name="adj5" fmla="val 717909"/>
            <a:gd name="adj6" fmla="val -1783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B88C01-500A-4D9B-872C-4931CBDC97DB}" type="TxLink">
            <a:rPr lang="en-US" altLang="en-US" sz="1100" b="0" i="0" u="none" strike="noStrike" baseline="0">
              <a:solidFill>
                <a:srgbClr val="000000"/>
              </a:solidFill>
              <a:latin typeface="ＭＳ Ｐゴシック"/>
              <a:ea typeface="ＭＳ Ｐゴシック"/>
            </a:rPr>
            <a:pPr algn="l" rtl="0">
              <a:defRPr sz="1000"/>
            </a:pPr>
            <a:t>i 役務一般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133350</xdr:colOff>
      <xdr:row>8</xdr:row>
      <xdr:rowOff>161926</xdr:rowOff>
    </xdr:from>
    <xdr:to>
      <xdr:col>11</xdr:col>
      <xdr:colOff>304800</xdr:colOff>
      <xdr:row>10</xdr:row>
      <xdr:rowOff>9526</xdr:rowOff>
    </xdr:to>
    <xdr:sp macro="" textlink="P66">
      <xdr:nvSpPr>
        <xdr:cNvPr id="146" name="AutoShape 34"/>
        <xdr:cNvSpPr>
          <a:spLocks/>
        </xdr:cNvSpPr>
      </xdr:nvSpPr>
      <xdr:spPr bwMode="auto">
        <a:xfrm>
          <a:off x="6572250" y="1666876"/>
          <a:ext cx="2181225" cy="190500"/>
        </a:xfrm>
        <a:prstGeom prst="callout2">
          <a:avLst>
            <a:gd name="adj1" fmla="val 103065"/>
            <a:gd name="adj2" fmla="val 33891"/>
            <a:gd name="adj3" fmla="val 147563"/>
            <a:gd name="adj4" fmla="val 126019"/>
            <a:gd name="adj5" fmla="val 1055116"/>
            <a:gd name="adj6" fmla="val 13928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3F42D95-CC17-4062-A826-CB8A0D8802ED}" type="TxLink">
            <a:rPr lang="en-US" altLang="en-US" sz="1100" b="0" i="0" u="none" strike="noStrike" baseline="0">
              <a:solidFill>
                <a:srgbClr val="000000"/>
              </a:solidFill>
              <a:latin typeface="ＭＳ Ｐゴシック"/>
              <a:ea typeface="ＭＳ Ｐゴシック"/>
            </a:rPr>
            <a:pPr algn="l" rtl="0">
              <a:defRPr sz="1000"/>
            </a:pPr>
            <a:t>p 無限連鎖講</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457200</xdr:colOff>
      <xdr:row>17</xdr:row>
      <xdr:rowOff>57150</xdr:rowOff>
    </xdr:from>
    <xdr:to>
      <xdr:col>10</xdr:col>
      <xdr:colOff>419100</xdr:colOff>
      <xdr:row>18</xdr:row>
      <xdr:rowOff>104775</xdr:rowOff>
    </xdr:to>
    <xdr:sp macro="" textlink="P63">
      <xdr:nvSpPr>
        <xdr:cNvPr id="147" name="AutoShape 34"/>
        <xdr:cNvSpPr>
          <a:spLocks/>
        </xdr:cNvSpPr>
      </xdr:nvSpPr>
      <xdr:spPr bwMode="auto">
        <a:xfrm>
          <a:off x="6896100" y="3105150"/>
          <a:ext cx="1333500" cy="219075"/>
        </a:xfrm>
        <a:prstGeom prst="callout2">
          <a:avLst>
            <a:gd name="adj1" fmla="val 110239"/>
            <a:gd name="adj2" fmla="val 25274"/>
            <a:gd name="adj3" fmla="val 167609"/>
            <a:gd name="adj4" fmla="val 80138"/>
            <a:gd name="adj5" fmla="val 602031"/>
            <a:gd name="adj6" fmla="val 8120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B48FF6-67A1-4EC1-A52A-BC52E0D935E3}" type="TxLink">
            <a:rPr lang="en-US" altLang="en-US" sz="1100" b="0" i="0" u="none" strike="noStrike" baseline="0">
              <a:solidFill>
                <a:srgbClr val="000000"/>
              </a:solidFill>
              <a:latin typeface="ＭＳ Ｐゴシック"/>
              <a:ea typeface="ＭＳ Ｐゴシック"/>
            </a:rPr>
            <a:pPr algn="l" rtl="0">
              <a:defRPr sz="1000"/>
            </a:pPr>
            <a:t>m 洋装下着</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190500</xdr:colOff>
      <xdr:row>14</xdr:row>
      <xdr:rowOff>85725</xdr:rowOff>
    </xdr:from>
    <xdr:to>
      <xdr:col>12</xdr:col>
      <xdr:colOff>104775</xdr:colOff>
      <xdr:row>15</xdr:row>
      <xdr:rowOff>104775</xdr:rowOff>
    </xdr:to>
    <xdr:sp macro="" textlink="P70">
      <xdr:nvSpPr>
        <xdr:cNvPr id="148" name="AutoShape 34"/>
        <xdr:cNvSpPr>
          <a:spLocks/>
        </xdr:cNvSpPr>
      </xdr:nvSpPr>
      <xdr:spPr bwMode="auto">
        <a:xfrm>
          <a:off x="5943600" y="2619375"/>
          <a:ext cx="3248025" cy="190500"/>
        </a:xfrm>
        <a:prstGeom prst="callout2">
          <a:avLst>
            <a:gd name="adj1" fmla="val 103065"/>
            <a:gd name="adj2" fmla="val 29301"/>
            <a:gd name="adj3" fmla="val 168552"/>
            <a:gd name="adj4" fmla="val 84497"/>
            <a:gd name="adj5" fmla="val 833191"/>
            <a:gd name="adj6" fmla="val 9172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175788D-89DC-47F9-AA32-1D044EC2C256}" type="TxLink">
            <a:rPr lang="en-US" altLang="en-US" sz="1100" b="0" i="0" u="none" strike="noStrike" baseline="0">
              <a:solidFill>
                <a:srgbClr val="000000"/>
              </a:solidFill>
              <a:latin typeface="ＭＳ Ｐゴシック"/>
              <a:ea typeface="ＭＳ Ｐゴシック"/>
            </a:rPr>
            <a:pPr algn="l" rtl="0">
              <a:defRPr sz="1000"/>
            </a:pPr>
            <a:t>t 他の金融関連サービス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638175</xdr:colOff>
      <xdr:row>28</xdr:row>
      <xdr:rowOff>57149</xdr:rowOff>
    </xdr:from>
    <xdr:to>
      <xdr:col>6</xdr:col>
      <xdr:colOff>209550</xdr:colOff>
      <xdr:row>29</xdr:row>
      <xdr:rowOff>123824</xdr:rowOff>
    </xdr:to>
    <xdr:sp macro="" textlink="P65">
      <xdr:nvSpPr>
        <xdr:cNvPr id="149" name="AutoShape 34"/>
        <xdr:cNvSpPr>
          <a:spLocks/>
        </xdr:cNvSpPr>
      </xdr:nvSpPr>
      <xdr:spPr bwMode="auto">
        <a:xfrm>
          <a:off x="3648075" y="4991099"/>
          <a:ext cx="1628775" cy="238125"/>
        </a:xfrm>
        <a:prstGeom prst="callout2">
          <a:avLst>
            <a:gd name="adj1" fmla="val 54065"/>
            <a:gd name="adj2" fmla="val -5971"/>
            <a:gd name="adj3" fmla="val 50385"/>
            <a:gd name="adj4" fmla="val -14332"/>
            <a:gd name="adj5" fmla="val 156023"/>
            <a:gd name="adj6" fmla="val -1397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DC83FAD-60C8-4AE4-B1BC-B43B5C7DF17B}" type="TxLink">
            <a:rPr lang="en-US" altLang="en-US" sz="1100" b="0" i="0" u="none" strike="noStrike" baseline="0">
              <a:solidFill>
                <a:srgbClr val="000000"/>
              </a:solidFill>
              <a:latin typeface="ＭＳ Ｐゴシック"/>
              <a:ea typeface="ＭＳ Ｐゴシック"/>
            </a:rPr>
            <a:pPr algn="l" rtl="0">
              <a:defRPr sz="1000"/>
            </a:pPr>
            <a:t>o 家具・寝具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1485900</xdr:colOff>
      <xdr:row>24</xdr:row>
      <xdr:rowOff>123825</xdr:rowOff>
    </xdr:from>
    <xdr:to>
      <xdr:col>4</xdr:col>
      <xdr:colOff>400050</xdr:colOff>
      <xdr:row>26</xdr:row>
      <xdr:rowOff>9525</xdr:rowOff>
    </xdr:to>
    <xdr:sp macro="" textlink="P56">
      <xdr:nvSpPr>
        <xdr:cNvPr id="150" name="AutoShape 34"/>
        <xdr:cNvSpPr>
          <a:spLocks/>
        </xdr:cNvSpPr>
      </xdr:nvSpPr>
      <xdr:spPr bwMode="auto">
        <a:xfrm>
          <a:off x="1933575" y="4371975"/>
          <a:ext cx="2162175" cy="228600"/>
        </a:xfrm>
        <a:prstGeom prst="callout2">
          <a:avLst>
            <a:gd name="adj1" fmla="val 53899"/>
            <a:gd name="adj2" fmla="val -2142"/>
            <a:gd name="adj3" fmla="val 50218"/>
            <a:gd name="adj4" fmla="val -7861"/>
            <a:gd name="adj5" fmla="val 829024"/>
            <a:gd name="adj6" fmla="val -1279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A5D0C3-688A-4B56-B8D2-EB878A3D96A0}" type="TxLink">
            <a:rPr lang="en-US" altLang="en-US" sz="1100" b="0" i="0" u="none" strike="noStrike" baseline="0">
              <a:solidFill>
                <a:srgbClr val="000000"/>
              </a:solidFill>
              <a:latin typeface="ＭＳ Ｐゴシック"/>
              <a:ea typeface="ＭＳ Ｐゴシック"/>
            </a:rPr>
            <a:pPr algn="l" rtl="0">
              <a:defRPr sz="1000"/>
            </a:pPr>
            <a:t>f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200025</xdr:colOff>
      <xdr:row>10</xdr:row>
      <xdr:rowOff>76200</xdr:rowOff>
    </xdr:from>
    <xdr:to>
      <xdr:col>12</xdr:col>
      <xdr:colOff>542925</xdr:colOff>
      <xdr:row>11</xdr:row>
      <xdr:rowOff>95250</xdr:rowOff>
    </xdr:to>
    <xdr:sp macro="" textlink="P58">
      <xdr:nvSpPr>
        <xdr:cNvPr id="152" name="AutoShape 34"/>
        <xdr:cNvSpPr>
          <a:spLocks/>
        </xdr:cNvSpPr>
      </xdr:nvSpPr>
      <xdr:spPr bwMode="auto">
        <a:xfrm>
          <a:off x="6638925" y="1924050"/>
          <a:ext cx="2990850" cy="190500"/>
        </a:xfrm>
        <a:prstGeom prst="callout2">
          <a:avLst>
            <a:gd name="adj1" fmla="val 103899"/>
            <a:gd name="adj2" fmla="val 17682"/>
            <a:gd name="adj3" fmla="val 152718"/>
            <a:gd name="adj4" fmla="val 88563"/>
            <a:gd name="adj5" fmla="val 931803"/>
            <a:gd name="adj6" fmla="val 9079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764A739-F3E2-47B6-ADCD-F5D937A74A9B}" type="TxLink">
            <a:rPr lang="en-US" altLang="en-US" sz="1100" b="0" i="0" u="none" strike="noStrike" baseline="0">
              <a:solidFill>
                <a:srgbClr val="000000"/>
              </a:solidFill>
              <a:latin typeface="ＭＳ Ｐゴシック"/>
              <a:ea typeface="ＭＳ Ｐゴシック"/>
            </a:rPr>
            <a:pPr algn="l" rtl="0">
              <a:defRPr sz="1000"/>
            </a:pPr>
            <a:t>h 放送・コンテンツ等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247650</xdr:colOff>
      <xdr:row>12</xdr:row>
      <xdr:rowOff>76199</xdr:rowOff>
    </xdr:from>
    <xdr:to>
      <xdr:col>12</xdr:col>
      <xdr:colOff>247650</xdr:colOff>
      <xdr:row>13</xdr:row>
      <xdr:rowOff>114300</xdr:rowOff>
    </xdr:to>
    <xdr:sp macro="" textlink="P64">
      <xdr:nvSpPr>
        <xdr:cNvPr id="155" name="AutoShape 34"/>
        <xdr:cNvSpPr>
          <a:spLocks/>
        </xdr:cNvSpPr>
      </xdr:nvSpPr>
      <xdr:spPr bwMode="auto">
        <a:xfrm>
          <a:off x="6000750" y="2266949"/>
          <a:ext cx="3333750" cy="209551"/>
        </a:xfrm>
        <a:prstGeom prst="callout2">
          <a:avLst>
            <a:gd name="adj1" fmla="val 98974"/>
            <a:gd name="adj2" fmla="val 20987"/>
            <a:gd name="adj3" fmla="val 164990"/>
            <a:gd name="adj4" fmla="val 87765"/>
            <a:gd name="adj5" fmla="val 784326"/>
            <a:gd name="adj6" fmla="val 9199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CD44B27-8EBF-4671-BA08-ADF44EBDDF7A}" type="TxLink">
            <a:rPr lang="en-US" altLang="en-US" sz="1100" b="0" i="0" u="none" strike="noStrike" baseline="0">
              <a:solidFill>
                <a:srgbClr val="000000"/>
              </a:solidFill>
              <a:latin typeface="ＭＳ Ｐゴシック"/>
              <a:ea typeface="ＭＳ Ｐゴシック"/>
            </a:rPr>
            <a:pPr algn="l" rtl="0">
              <a:defRPr sz="1000"/>
            </a:pPr>
            <a:t>n パソコン・パソコン関連用品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323850</xdr:colOff>
      <xdr:row>21</xdr:row>
      <xdr:rowOff>133350</xdr:rowOff>
    </xdr:from>
    <xdr:to>
      <xdr:col>13</xdr:col>
      <xdr:colOff>400050</xdr:colOff>
      <xdr:row>23</xdr:row>
      <xdr:rowOff>19050</xdr:rowOff>
    </xdr:to>
    <xdr:sp macro="" textlink="P67">
      <xdr:nvSpPr>
        <xdr:cNvPr id="157" name="AutoShape 34"/>
        <xdr:cNvSpPr>
          <a:spLocks/>
        </xdr:cNvSpPr>
      </xdr:nvSpPr>
      <xdr:spPr bwMode="auto">
        <a:xfrm>
          <a:off x="6762750" y="3867150"/>
          <a:ext cx="3362325" cy="228600"/>
        </a:xfrm>
        <a:prstGeom prst="callout2">
          <a:avLst>
            <a:gd name="adj1" fmla="val 58065"/>
            <a:gd name="adj2" fmla="val -8310"/>
            <a:gd name="adj3" fmla="val 54385"/>
            <a:gd name="adj4" fmla="val -17552"/>
            <a:gd name="adj5" fmla="val 395691"/>
            <a:gd name="adj6" fmla="val -1789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3BE025-CDBE-431D-8AC3-5505E2818948}" type="TxLink">
            <a:rPr lang="en-US" altLang="en-US" sz="1100" b="0" i="0" u="none" strike="noStrike" baseline="0">
              <a:solidFill>
                <a:srgbClr val="000000"/>
              </a:solidFill>
              <a:latin typeface="ＭＳ Ｐゴシック"/>
              <a:ea typeface="ＭＳ Ｐゴシック"/>
            </a:rPr>
            <a:pPr algn="l" rtl="0">
              <a:defRPr sz="1000"/>
            </a:pPr>
            <a:t>q 洗浄剤等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371475</xdr:colOff>
      <xdr:row>7</xdr:row>
      <xdr:rowOff>133350</xdr:rowOff>
    </xdr:from>
    <xdr:to>
      <xdr:col>13</xdr:col>
      <xdr:colOff>352425</xdr:colOff>
      <xdr:row>9</xdr:row>
      <xdr:rowOff>0</xdr:rowOff>
    </xdr:to>
    <xdr:sp macro="" textlink="P69">
      <xdr:nvSpPr>
        <xdr:cNvPr id="158" name="AutoShape 34"/>
        <xdr:cNvSpPr>
          <a:spLocks/>
        </xdr:cNvSpPr>
      </xdr:nvSpPr>
      <xdr:spPr bwMode="auto">
        <a:xfrm>
          <a:off x="6810375" y="1466850"/>
          <a:ext cx="3267075" cy="209550"/>
        </a:xfrm>
        <a:prstGeom prst="callout2">
          <a:avLst>
            <a:gd name="adj1" fmla="val 99732"/>
            <a:gd name="adj2" fmla="val 21355"/>
            <a:gd name="adj3" fmla="val 166885"/>
            <a:gd name="adj4" fmla="val 82775"/>
            <a:gd name="adj5" fmla="val 922205"/>
            <a:gd name="adj6" fmla="val 8832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BC5EB3A-BE3A-4C4B-B3FE-44424F1A4DFD}" type="TxLink">
            <a:rPr lang="en-US" altLang="en-US" sz="1100" b="0" i="0" u="none" strike="noStrike" baseline="0">
              <a:solidFill>
                <a:srgbClr val="000000"/>
              </a:solidFill>
              <a:latin typeface="ＭＳ Ｐゴシック"/>
              <a:ea typeface="ＭＳ Ｐゴシック"/>
            </a:rPr>
            <a:pPr algn="l" rtl="0">
              <a:defRPr sz="1000"/>
            </a:pPr>
            <a:t>s 空調・冷暖房機器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9525</xdr:colOff>
      <xdr:row>26</xdr:row>
      <xdr:rowOff>38100</xdr:rowOff>
    </xdr:from>
    <xdr:to>
      <xdr:col>6</xdr:col>
      <xdr:colOff>114300</xdr:colOff>
      <xdr:row>27</xdr:row>
      <xdr:rowOff>57150</xdr:rowOff>
    </xdr:to>
    <xdr:sp macro="" textlink="P61">
      <xdr:nvSpPr>
        <xdr:cNvPr id="171" name="AutoShape 34"/>
        <xdr:cNvSpPr>
          <a:spLocks/>
        </xdr:cNvSpPr>
      </xdr:nvSpPr>
      <xdr:spPr bwMode="auto">
        <a:xfrm>
          <a:off x="3019425" y="4629150"/>
          <a:ext cx="2162175" cy="190500"/>
        </a:xfrm>
        <a:prstGeom prst="callout2">
          <a:avLst>
            <a:gd name="adj1" fmla="val 48065"/>
            <a:gd name="adj2" fmla="val -1262"/>
            <a:gd name="adj3" fmla="val 45218"/>
            <a:gd name="adj4" fmla="val -10944"/>
            <a:gd name="adj5" fmla="val 669857"/>
            <a:gd name="adj6" fmla="val -1059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EB96B6B-72CC-4637-8462-7E5920D43925}" type="TxLink">
            <a:rPr lang="en-US" altLang="en-US" sz="1100" b="0" i="0" u="none" strike="noStrike" baseline="0">
              <a:solidFill>
                <a:srgbClr val="000000"/>
              </a:solidFill>
              <a:latin typeface="ＭＳ Ｐゴシック"/>
              <a:ea typeface="ＭＳ Ｐゴシック"/>
            </a:rPr>
            <a:pPr algn="l" rtl="0">
              <a:defRPr sz="1000"/>
            </a:pPr>
            <a:t>k 医療用具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8</xdr:col>
      <xdr:colOff>219075</xdr:colOff>
      <xdr:row>15</xdr:row>
      <xdr:rowOff>161924</xdr:rowOff>
    </xdr:from>
    <xdr:to>
      <xdr:col>11</xdr:col>
      <xdr:colOff>619125</xdr:colOff>
      <xdr:row>17</xdr:row>
      <xdr:rowOff>28575</xdr:rowOff>
    </xdr:to>
    <xdr:sp macro="" textlink="P54">
      <xdr:nvSpPr>
        <xdr:cNvPr id="172" name="AutoShape 34"/>
        <xdr:cNvSpPr>
          <a:spLocks/>
        </xdr:cNvSpPr>
      </xdr:nvSpPr>
      <xdr:spPr bwMode="auto">
        <a:xfrm>
          <a:off x="6657975" y="2867024"/>
          <a:ext cx="2409825" cy="209551"/>
        </a:xfrm>
        <a:prstGeom prst="callout2">
          <a:avLst>
            <a:gd name="adj1" fmla="val 101398"/>
            <a:gd name="adj2" fmla="val 16014"/>
            <a:gd name="adj3" fmla="val 147192"/>
            <a:gd name="adj4" fmla="val 80614"/>
            <a:gd name="adj5" fmla="val 694426"/>
            <a:gd name="adj6" fmla="val 8376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7883F1-4053-4D41-8887-6205785A84C5}" type="TxLink">
            <a:rPr lang="en-US" altLang="en-US" sz="1100" b="0" i="0" u="none" strike="noStrike" baseline="0">
              <a:solidFill>
                <a:srgbClr val="000000"/>
              </a:solidFill>
              <a:latin typeface="ＭＳ Ｐゴシック"/>
              <a:ea typeface="ＭＳ Ｐゴシック"/>
            </a:rPr>
            <a:pPr algn="l" rtl="0">
              <a:defRPr sz="1000"/>
            </a:pPr>
            <a:t>d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285750</xdr:colOff>
      <xdr:row>3</xdr:row>
      <xdr:rowOff>76200</xdr:rowOff>
    </xdr:from>
    <xdr:to>
      <xdr:col>21</xdr:col>
      <xdr:colOff>0</xdr:colOff>
      <xdr:row>4</xdr:row>
      <xdr:rowOff>9525</xdr:rowOff>
    </xdr:to>
    <xdr:sp macro="" textlink="">
      <xdr:nvSpPr>
        <xdr:cNvPr id="178" name="フローチャート : せん孔テープ 177"/>
        <xdr:cNvSpPr/>
      </xdr:nvSpPr>
      <xdr:spPr>
        <a:xfrm>
          <a:off x="14144625" y="723900"/>
          <a:ext cx="266700" cy="104775"/>
        </a:xfrm>
        <a:prstGeom prst="flowChartPunchedTape">
          <a:avLst/>
        </a:prstGeom>
        <a:noFill/>
        <a:ln w="12700" cmpd="dbl">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771525</xdr:colOff>
      <xdr:row>32</xdr:row>
      <xdr:rowOff>123825</xdr:rowOff>
    </xdr:from>
    <xdr:to>
      <xdr:col>27</xdr:col>
      <xdr:colOff>9525</xdr:colOff>
      <xdr:row>43</xdr:row>
      <xdr:rowOff>171450</xdr:rowOff>
    </xdr:to>
    <xdr:sp macro="" textlink="">
      <xdr:nvSpPr>
        <xdr:cNvPr id="112" name="テキスト ボックス 111"/>
        <xdr:cNvSpPr txBox="1"/>
      </xdr:nvSpPr>
      <xdr:spPr>
        <a:xfrm>
          <a:off x="13944600" y="5743575"/>
          <a:ext cx="6848475" cy="1933575"/>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表示］⇒［表示グラフ番号］⇒［３番目のグラフ］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［瞬時作図］⇒［スカイライン図］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スカイライン図を左右に伸張したり圧縮するには，次の操作を何度か行う。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endPar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eaLnBrk="1" fontAlgn="auto" latinLnBrk="0" hangingPunct="1"/>
          <a:r>
            <a:rPr kumimoji="1" lang="ja-JP" altLang="ja-JP" sz="1100" b="0" i="0" baseline="0">
              <a:effectLst/>
              <a:latin typeface="+mn-lt"/>
              <a:ea typeface="+mn-ea"/>
              <a:cs typeface="+mn-cs"/>
            </a:rPr>
            <a:t>④ </a:t>
          </a:r>
          <a:r>
            <a:rPr kumimoji="1" lang="ja-JP" altLang="en-US" sz="1100" b="0" i="0" baseline="0">
              <a:effectLst/>
              <a:latin typeface="+mn-lt"/>
              <a:ea typeface="+mn-ea"/>
              <a:cs typeface="+mn-cs"/>
            </a:rPr>
            <a:t>スカイライン</a:t>
          </a:r>
          <a:r>
            <a:rPr kumimoji="1" lang="ja-JP" altLang="ja-JP" sz="1100" b="0" i="0" baseline="0">
              <a:effectLst/>
              <a:latin typeface="+mn-lt"/>
              <a:ea typeface="+mn-ea"/>
              <a:cs typeface="+mn-cs"/>
            </a:rPr>
            <a:t>図を上下に伸張したり圧縮するには，次の操作を何度か行う。</a:t>
          </a:r>
          <a:endParaRPr lang="ja-JP" altLang="ja-JP" sz="1000">
            <a:effectLst/>
          </a:endParaRPr>
        </a:p>
        <a:p>
          <a:pPr eaLnBrk="1" fontAlgn="auto" latinLnBrk="0" hangingPunct="1"/>
          <a:r>
            <a:rPr kumimoji="1" lang="ja-JP" altLang="ja-JP" sz="1100" b="0" i="0" baseline="0">
              <a:effectLst/>
              <a:latin typeface="+mn-lt"/>
              <a:ea typeface="+mn-ea"/>
              <a:cs typeface="+mn-cs"/>
            </a:rPr>
            <a:t>［横・縦軸］⇒［３次元縦軸伸張］⇒［</a:t>
          </a:r>
          <a:r>
            <a:rPr kumimoji="1" lang="en-US" altLang="ja-JP" sz="1100" b="0" i="0" baseline="0">
              <a:effectLst/>
              <a:latin typeface="+mn-lt"/>
              <a:ea typeface="+mn-ea"/>
              <a:cs typeface="+mn-cs"/>
            </a:rPr>
            <a:t>110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101</a:t>
          </a:r>
          <a:r>
            <a:rPr kumimoji="1" lang="ja-JP" altLang="ja-JP" sz="1100" b="0" i="0" baseline="0">
              <a:effectLst/>
              <a:latin typeface="+mn-lt"/>
              <a:ea typeface="+mn-ea"/>
              <a:cs typeface="+mn-cs"/>
            </a:rPr>
            <a:t>％］</a:t>
          </a:r>
          <a:endParaRPr lang="ja-JP" altLang="ja-JP" sz="1000">
            <a:effectLst/>
          </a:endParaRPr>
        </a:p>
        <a:p>
          <a:pPr eaLnBrk="1" fontAlgn="auto" latinLnBrk="0" hangingPunct="1"/>
          <a:r>
            <a:rPr kumimoji="1" lang="ja-JP" altLang="ja-JP" sz="1100" b="0" i="0" baseline="0">
              <a:effectLst/>
              <a:latin typeface="+mn-lt"/>
              <a:ea typeface="+mn-ea"/>
              <a:cs typeface="+mn-cs"/>
            </a:rPr>
            <a:t>　　　　　  　⇒［３次元縦軸圧縮］⇒［</a:t>
          </a:r>
          <a:r>
            <a:rPr kumimoji="1" lang="en-US" altLang="ja-JP" sz="1100" b="0" i="0" baseline="0">
              <a:effectLst/>
              <a:latin typeface="+mn-lt"/>
              <a:ea typeface="+mn-ea"/>
              <a:cs typeface="+mn-cs"/>
            </a:rPr>
            <a:t>90</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a:t>
          </a:r>
          <a:r>
            <a:rPr kumimoji="1" lang="ja-JP" altLang="ja-JP" sz="1100" b="0" i="0" baseline="0">
              <a:effectLst/>
              <a:latin typeface="+mn-lt"/>
              <a:ea typeface="+mn-ea"/>
              <a:cs typeface="+mn-cs"/>
            </a:rPr>
            <a:t>［</a:t>
          </a:r>
          <a:r>
            <a:rPr kumimoji="1" lang="en-US" altLang="ja-JP" sz="1100" b="0" i="0" baseline="0">
              <a:effectLst/>
              <a:latin typeface="+mn-lt"/>
              <a:ea typeface="+mn-ea"/>
              <a:cs typeface="+mn-cs"/>
            </a:rPr>
            <a:t>99</a:t>
          </a:r>
          <a:r>
            <a:rPr kumimoji="1" lang="ja-JP" altLang="ja-JP" sz="11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xdr:from>
      <xdr:col>4</xdr:col>
      <xdr:colOff>123825</xdr:colOff>
      <xdr:row>55</xdr:row>
      <xdr:rowOff>9526</xdr:rowOff>
    </xdr:from>
    <xdr:to>
      <xdr:col>15</xdr:col>
      <xdr:colOff>919529</xdr:colOff>
      <xdr:row>76</xdr:row>
      <xdr:rowOff>0</xdr:rowOff>
    </xdr:to>
    <xdr:sp macro="" textlink="">
      <xdr:nvSpPr>
        <xdr:cNvPr id="113" name="円形吹き出し 112"/>
        <xdr:cNvSpPr/>
      </xdr:nvSpPr>
      <xdr:spPr>
        <a:xfrm>
          <a:off x="3819525" y="9658351"/>
          <a:ext cx="8310929" cy="3790949"/>
        </a:xfrm>
        <a:prstGeom prst="wedgeEllipseCallout">
          <a:avLst>
            <a:gd name="adj1" fmla="val 94370"/>
            <a:gd name="adj2" fmla="val -101570"/>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⑤商品サービス名などの吹き出しの位置調整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baseline="0">
              <a:solidFill>
                <a:schemeClr val="tx1"/>
              </a:solidFill>
              <a:effectLst/>
              <a:latin typeface="+mn-lt"/>
              <a:ea typeface="+mn-ea"/>
              <a:cs typeface="+mn-cs"/>
            </a:rPr>
            <a:t>⑥印字と商品・サービス名の対応表に変更があれば，</a:t>
          </a:r>
          <a:r>
            <a:rPr kumimoji="1" lang="en-US" altLang="ja-JP" sz="1100" b="0" i="0" baseline="0">
              <a:solidFill>
                <a:schemeClr val="tx1"/>
              </a:solidFill>
              <a:effectLst/>
              <a:latin typeface="+mn-lt"/>
              <a:ea typeface="+mn-ea"/>
              <a:cs typeface="+mn-cs"/>
            </a:rPr>
            <a:t>A49</a:t>
          </a:r>
          <a:r>
            <a:rPr kumimoji="1" lang="ja-JP" altLang="en-US" sz="1100" b="0" i="0" baseline="0">
              <a:solidFill>
                <a:schemeClr val="tx1"/>
              </a:solidFill>
              <a:effectLst/>
              <a:latin typeface="+mn-lt"/>
              <a:ea typeface="+mn-ea"/>
              <a:cs typeface="+mn-cs"/>
            </a:rPr>
            <a:t>：</a:t>
          </a:r>
          <a:r>
            <a:rPr kumimoji="1" lang="en-US" altLang="ja-JP" sz="1100" b="0" i="0" baseline="0">
              <a:solidFill>
                <a:schemeClr val="tx1"/>
              </a:solidFill>
              <a:effectLst/>
              <a:latin typeface="+mn-lt"/>
              <a:ea typeface="+mn-ea"/>
              <a:cs typeface="+mn-cs"/>
            </a:rPr>
            <a:t>B70</a:t>
          </a:r>
          <a:r>
            <a:rPr kumimoji="1" lang="ja-JP" altLang="en-US" sz="1100" b="0" i="0" baseline="0">
              <a:solidFill>
                <a:schemeClr val="tx1"/>
              </a:solidFill>
              <a:effectLst/>
              <a:latin typeface="+mn-lt"/>
              <a:ea typeface="+mn-ea"/>
              <a:cs typeface="+mn-cs"/>
            </a:rPr>
            <a:t>の範囲を選択し［図としてコピー］し</a:t>
          </a:r>
          <a:endParaRPr kumimoji="1" lang="en-US" altLang="ja-JP" sz="1100" b="0" i="0" baseline="0">
            <a:solidFill>
              <a:schemeClr val="tx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baseline="0">
              <a:solidFill>
                <a:schemeClr val="tx1"/>
              </a:solidFill>
              <a:effectLst/>
              <a:latin typeface="+mn-lt"/>
              <a:ea typeface="+mn-ea"/>
              <a:cs typeface="+mn-cs"/>
            </a:rPr>
            <a:t>[</a:t>
          </a:r>
          <a:r>
            <a:rPr kumimoji="1" lang="ja-JP" altLang="en-US" sz="1100" b="0" i="0" baseline="0">
              <a:solidFill>
                <a:schemeClr val="tx1"/>
              </a:solidFill>
              <a:effectLst/>
              <a:latin typeface="+mn-lt"/>
              <a:ea typeface="+mn-ea"/>
              <a:cs typeface="+mn-cs"/>
            </a:rPr>
            <a:t>貼り付け］で新対応表を作成し，その大きさを調節し，旧の対応表と差し替える。</a:t>
          </a:r>
          <a:endParaRPr kumimoji="1" lang="en-US" altLang="ja-JP" sz="1400">
            <a:solidFill>
              <a:schemeClr val="tx1"/>
            </a:solidFill>
          </a:endParaRPr>
        </a:p>
        <a:p>
          <a:pPr algn="l"/>
          <a:endParaRPr kumimoji="1" lang="ja-JP" altLang="en-US" sz="1400"/>
        </a:p>
      </xdr:txBody>
    </xdr:sp>
    <xdr:clientData/>
  </xdr:twoCellAnchor>
  <xdr:twoCellAnchor>
    <xdr:from>
      <xdr:col>11</xdr:col>
      <xdr:colOff>590550</xdr:colOff>
      <xdr:row>3</xdr:row>
      <xdr:rowOff>57150</xdr:rowOff>
    </xdr:from>
    <xdr:to>
      <xdr:col>14</xdr:col>
      <xdr:colOff>200025</xdr:colOff>
      <xdr:row>4</xdr:row>
      <xdr:rowOff>76200</xdr:rowOff>
    </xdr:to>
    <xdr:sp macro="" textlink="P60">
      <xdr:nvSpPr>
        <xdr:cNvPr id="117" name="AutoShape 34"/>
        <xdr:cNvSpPr>
          <a:spLocks/>
        </xdr:cNvSpPr>
      </xdr:nvSpPr>
      <xdr:spPr bwMode="auto">
        <a:xfrm>
          <a:off x="9039225" y="704850"/>
          <a:ext cx="1714500" cy="190500"/>
        </a:xfrm>
        <a:prstGeom prst="callout2">
          <a:avLst>
            <a:gd name="adj1" fmla="val 103899"/>
            <a:gd name="adj2" fmla="val 17682"/>
            <a:gd name="adj3" fmla="val 187718"/>
            <a:gd name="adj4" fmla="val 91341"/>
            <a:gd name="adj5" fmla="val 451803"/>
            <a:gd name="adj6" fmla="val 9301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418ADBF-107C-45DD-9CFD-6A878BCF8E43}" type="TxLink">
            <a:rPr lang="en-US" altLang="en-US" sz="1100" b="0" i="0" u="none" strike="noStrike" baseline="0">
              <a:solidFill>
                <a:srgbClr val="000000"/>
              </a:solidFill>
              <a:latin typeface="ＭＳ Ｐゴシック"/>
              <a:ea typeface="ＭＳ Ｐゴシック"/>
            </a:rPr>
            <a:pPr algn="l" rtl="0">
              <a:defRPr sz="1000"/>
            </a:pPr>
            <a:t>j 学習教材</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295275</xdr:colOff>
      <xdr:row>6</xdr:row>
      <xdr:rowOff>47624</xdr:rowOff>
    </xdr:from>
    <xdr:to>
      <xdr:col>13</xdr:col>
      <xdr:colOff>152400</xdr:colOff>
      <xdr:row>7</xdr:row>
      <xdr:rowOff>85725</xdr:rowOff>
    </xdr:to>
    <xdr:sp macro="" textlink="P62">
      <xdr:nvSpPr>
        <xdr:cNvPr id="118" name="AutoShape 34"/>
        <xdr:cNvSpPr>
          <a:spLocks/>
        </xdr:cNvSpPr>
      </xdr:nvSpPr>
      <xdr:spPr bwMode="auto">
        <a:xfrm>
          <a:off x="8743950" y="1209674"/>
          <a:ext cx="1133475" cy="209551"/>
        </a:xfrm>
        <a:prstGeom prst="callout2">
          <a:avLst>
            <a:gd name="adj1" fmla="val 101398"/>
            <a:gd name="adj2" fmla="val 16014"/>
            <a:gd name="adj3" fmla="val 169920"/>
            <a:gd name="adj4" fmla="val 94059"/>
            <a:gd name="adj5" fmla="val 848970"/>
            <a:gd name="adj6" fmla="val 9553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828B8BF-6D79-4187-B71B-BC87B0956EFB}" type="TxLink">
            <a:rPr lang="en-US" altLang="en-US" sz="1100" b="0" i="0" u="none" strike="noStrike" baseline="0">
              <a:solidFill>
                <a:srgbClr val="000000"/>
              </a:solidFill>
              <a:latin typeface="ＭＳ Ｐゴシック"/>
              <a:ea typeface="ＭＳ Ｐゴシック"/>
            </a:rPr>
            <a:pPr algn="l" rtl="0">
              <a:defRPr sz="1000"/>
            </a:pPr>
            <a:t>l 教室・講座</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1314450</xdr:colOff>
      <xdr:row>23</xdr:row>
      <xdr:rowOff>142875</xdr:rowOff>
    </xdr:from>
    <xdr:to>
      <xdr:col>4</xdr:col>
      <xdr:colOff>152400</xdr:colOff>
      <xdr:row>25</xdr:row>
      <xdr:rowOff>28575</xdr:rowOff>
    </xdr:to>
    <xdr:sp macro="" textlink="P68">
      <xdr:nvSpPr>
        <xdr:cNvPr id="119" name="AutoShape 34"/>
        <xdr:cNvSpPr>
          <a:spLocks/>
        </xdr:cNvSpPr>
      </xdr:nvSpPr>
      <xdr:spPr bwMode="auto">
        <a:xfrm>
          <a:off x="1762125" y="4219575"/>
          <a:ext cx="2085975" cy="228600"/>
        </a:xfrm>
        <a:prstGeom prst="callout2">
          <a:avLst>
            <a:gd name="adj1" fmla="val 58065"/>
            <a:gd name="adj2" fmla="val -8310"/>
            <a:gd name="adj3" fmla="val 54385"/>
            <a:gd name="adj4" fmla="val -17552"/>
            <a:gd name="adj5" fmla="val 945691"/>
            <a:gd name="adj6" fmla="val -2337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B5C71B-E3E0-4B40-B31D-16BE97C4AFB1}" type="TxLink">
            <a:rPr lang="en-US" altLang="en-US" sz="1100" b="0" i="0" u="none" strike="noStrike" baseline="0">
              <a:solidFill>
                <a:srgbClr val="000000"/>
              </a:solidFill>
              <a:latin typeface="ＭＳ Ｐゴシック"/>
              <a:ea typeface="ＭＳ Ｐゴシック"/>
            </a:rPr>
            <a:pPr algn="l" rtl="0">
              <a:defRPr sz="1000"/>
            </a:pPr>
            <a:t>r デリバティブ取引</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14</xdr:col>
      <xdr:colOff>323850</xdr:colOff>
      <xdr:row>10</xdr:row>
      <xdr:rowOff>0</xdr:rowOff>
    </xdr:from>
    <xdr:to>
      <xdr:col>16</xdr:col>
      <xdr:colOff>478932</xdr:colOff>
      <xdr:row>27</xdr:row>
      <xdr:rowOff>152400</xdr:rowOff>
    </xdr:to>
    <xdr:pic>
      <xdr:nvPicPr>
        <xdr:cNvPr id="84" name="図 83"/>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877550" y="1847850"/>
          <a:ext cx="1793382"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95250</xdr:colOff>
      <xdr:row>2</xdr:row>
      <xdr:rowOff>57150</xdr:rowOff>
    </xdr:from>
    <xdr:to>
      <xdr:col>16</xdr:col>
      <xdr:colOff>522347</xdr:colOff>
      <xdr:row>42</xdr:row>
      <xdr:rowOff>84865</xdr:rowOff>
    </xdr:to>
    <xdr:pic>
      <xdr:nvPicPr>
        <xdr:cNvPr id="2" name="図 1"/>
        <xdr:cNvPicPr>
          <a:picLocks noChangeAspect="1"/>
        </xdr:cNvPicPr>
      </xdr:nvPicPr>
      <xdr:blipFill>
        <a:blip xmlns:r="http://schemas.openxmlformats.org/officeDocument/2006/relationships" r:embed="rId1"/>
        <a:stretch>
          <a:fillRect/>
        </a:stretch>
      </xdr:blipFill>
      <xdr:spPr>
        <a:xfrm>
          <a:off x="542925" y="533400"/>
          <a:ext cx="12228572" cy="6885715"/>
        </a:xfrm>
        <a:prstGeom prst="rect">
          <a:avLst/>
        </a:prstGeom>
      </xdr:spPr>
    </xdr:pic>
    <xdr:clientData/>
  </xdr:twoCellAnchor>
  <xdr:twoCellAnchor>
    <xdr:from>
      <xdr:col>19</xdr:col>
      <xdr:colOff>57150</xdr:colOff>
      <xdr:row>4</xdr:row>
      <xdr:rowOff>161925</xdr:rowOff>
    </xdr:from>
    <xdr:to>
      <xdr:col>22</xdr:col>
      <xdr:colOff>295275</xdr:colOff>
      <xdr:row>6</xdr:row>
      <xdr:rowOff>47625</xdr:rowOff>
    </xdr:to>
    <xdr:sp macro="" textlink="P52">
      <xdr:nvSpPr>
        <xdr:cNvPr id="15" name="AutoShape 34"/>
        <xdr:cNvSpPr>
          <a:spLocks/>
        </xdr:cNvSpPr>
      </xdr:nvSpPr>
      <xdr:spPr bwMode="auto">
        <a:xfrm>
          <a:off x="14916150" y="98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F53A6F2-A472-4921-8D60-A852625553E9}" type="TxLink">
            <a:rPr lang="en-US" altLang="en-US" sz="1100" b="0" i="0" u="none" strike="noStrike" baseline="0">
              <a:solidFill>
                <a:srgbClr val="000000"/>
              </a:solidFill>
              <a:latin typeface="ＭＳ Ｐゴシック"/>
              <a:ea typeface="ＭＳ Ｐゴシック"/>
            </a:rPr>
            <a:pPr algn="l" rtl="0">
              <a:defRPr sz="1000"/>
            </a:pPr>
            <a:t>b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209550</xdr:colOff>
      <xdr:row>5</xdr:row>
      <xdr:rowOff>142875</xdr:rowOff>
    </xdr:from>
    <xdr:to>
      <xdr:col>22</xdr:col>
      <xdr:colOff>447675</xdr:colOff>
      <xdr:row>7</xdr:row>
      <xdr:rowOff>28575</xdr:rowOff>
    </xdr:to>
    <xdr:sp macro="" textlink="P53">
      <xdr:nvSpPr>
        <xdr:cNvPr id="16" name="AutoShape 34"/>
        <xdr:cNvSpPr>
          <a:spLocks/>
        </xdr:cNvSpPr>
      </xdr:nvSpPr>
      <xdr:spPr bwMode="auto">
        <a:xfrm>
          <a:off x="15068550" y="113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480F2B7-6168-47EB-8803-6C565DE3CD45}"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361950</xdr:colOff>
      <xdr:row>6</xdr:row>
      <xdr:rowOff>123825</xdr:rowOff>
    </xdr:from>
    <xdr:to>
      <xdr:col>22</xdr:col>
      <xdr:colOff>600075</xdr:colOff>
      <xdr:row>8</xdr:row>
      <xdr:rowOff>9525</xdr:rowOff>
    </xdr:to>
    <xdr:sp macro="" textlink="P54">
      <xdr:nvSpPr>
        <xdr:cNvPr id="17" name="AutoShape 34"/>
        <xdr:cNvSpPr>
          <a:spLocks/>
        </xdr:cNvSpPr>
      </xdr:nvSpPr>
      <xdr:spPr bwMode="auto">
        <a:xfrm>
          <a:off x="15220950" y="128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AAB4229-C1FA-4BB5-A923-39799D58F9CC}" type="TxLink">
            <a:rPr lang="en-US" altLang="en-US" sz="1100" b="0" i="0" u="none" strike="noStrike" baseline="0">
              <a:solidFill>
                <a:srgbClr val="000000"/>
              </a:solidFill>
              <a:latin typeface="ＭＳ Ｐゴシック"/>
              <a:ea typeface="ＭＳ Ｐゴシック"/>
            </a:rPr>
            <a:pPr algn="l" rtl="0">
              <a:defRPr sz="1000"/>
            </a:pPr>
            <a:t>d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19</xdr:col>
      <xdr:colOff>514350</xdr:colOff>
      <xdr:row>7</xdr:row>
      <xdr:rowOff>104775</xdr:rowOff>
    </xdr:from>
    <xdr:to>
      <xdr:col>23</xdr:col>
      <xdr:colOff>66675</xdr:colOff>
      <xdr:row>8</xdr:row>
      <xdr:rowOff>161925</xdr:rowOff>
    </xdr:to>
    <xdr:sp macro="" textlink="P55">
      <xdr:nvSpPr>
        <xdr:cNvPr id="18" name="AutoShape 34"/>
        <xdr:cNvSpPr>
          <a:spLocks/>
        </xdr:cNvSpPr>
      </xdr:nvSpPr>
      <xdr:spPr bwMode="auto">
        <a:xfrm>
          <a:off x="15373350" y="143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B2C4807-404B-437A-9DD9-BBB9C779FE0D}" type="TxLink">
            <a:rPr lang="en-US" altLang="en-US" sz="1100" b="0" i="0" u="none" strike="noStrike" baseline="0">
              <a:solidFill>
                <a:srgbClr val="000000"/>
              </a:solidFill>
              <a:latin typeface="ＭＳ Ｐゴシック"/>
              <a:ea typeface="ＭＳ Ｐゴシック"/>
            </a:rPr>
            <a:pPr algn="l" rtl="0">
              <a:defRPr sz="1000"/>
            </a:pPr>
            <a:t>e 内職・副業</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114300</xdr:colOff>
      <xdr:row>8</xdr:row>
      <xdr:rowOff>85725</xdr:rowOff>
    </xdr:from>
    <xdr:to>
      <xdr:col>23</xdr:col>
      <xdr:colOff>219075</xdr:colOff>
      <xdr:row>9</xdr:row>
      <xdr:rowOff>142875</xdr:rowOff>
    </xdr:to>
    <xdr:sp macro="" textlink="P56">
      <xdr:nvSpPr>
        <xdr:cNvPr id="19" name="AutoShape 34"/>
        <xdr:cNvSpPr>
          <a:spLocks/>
        </xdr:cNvSpPr>
      </xdr:nvSpPr>
      <xdr:spPr bwMode="auto">
        <a:xfrm>
          <a:off x="15525750" y="159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B1AD00-310E-47D2-A7FA-9A3E3A3E51E1}" type="TxLink">
            <a:rPr lang="en-US" altLang="en-US" sz="1100" b="0" i="0" u="none" strike="noStrike" baseline="0">
              <a:solidFill>
                <a:srgbClr val="000000"/>
              </a:solidFill>
              <a:latin typeface="ＭＳ Ｐゴシック"/>
              <a:ea typeface="ＭＳ Ｐゴシック"/>
            </a:rPr>
            <a:pPr algn="l" rtl="0">
              <a:defRPr sz="1000"/>
            </a:pPr>
            <a:t>f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266700</xdr:colOff>
      <xdr:row>9</xdr:row>
      <xdr:rowOff>38100</xdr:rowOff>
    </xdr:from>
    <xdr:to>
      <xdr:col>23</xdr:col>
      <xdr:colOff>371475</xdr:colOff>
      <xdr:row>10</xdr:row>
      <xdr:rowOff>95250</xdr:rowOff>
    </xdr:to>
    <xdr:sp macro="" textlink="P57">
      <xdr:nvSpPr>
        <xdr:cNvPr id="20" name="AutoShape 34"/>
        <xdr:cNvSpPr>
          <a:spLocks/>
        </xdr:cNvSpPr>
      </xdr:nvSpPr>
      <xdr:spPr bwMode="auto">
        <a:xfrm>
          <a:off x="15678150" y="1714500"/>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A2F446A-EBD8-4C9F-BF8B-B244C22C441A}" type="TxLink">
            <a:rPr lang="en-US" altLang="en-US" sz="1100" b="0" i="0" u="none" strike="noStrike" baseline="0">
              <a:solidFill>
                <a:srgbClr val="000000"/>
              </a:solidFill>
              <a:latin typeface="ＭＳ Ｐゴシック"/>
              <a:ea typeface="ＭＳ Ｐゴシック"/>
            </a:rPr>
            <a:pPr algn="l" rtl="0">
              <a:defRPr sz="1000"/>
            </a:pPr>
            <a:t>g 食器・台所用品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419100</xdr:colOff>
      <xdr:row>10</xdr:row>
      <xdr:rowOff>47625</xdr:rowOff>
    </xdr:from>
    <xdr:to>
      <xdr:col>23</xdr:col>
      <xdr:colOff>523875</xdr:colOff>
      <xdr:row>11</xdr:row>
      <xdr:rowOff>104775</xdr:rowOff>
    </xdr:to>
    <xdr:sp macro="" textlink="P58">
      <xdr:nvSpPr>
        <xdr:cNvPr id="21" name="AutoShape 34"/>
        <xdr:cNvSpPr>
          <a:spLocks/>
        </xdr:cNvSpPr>
      </xdr:nvSpPr>
      <xdr:spPr bwMode="auto">
        <a:xfrm>
          <a:off x="15830550" y="189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7149698-E55C-4D45-9EE1-4DEF925A72BE}" type="TxLink">
            <a:rPr lang="en-US" altLang="en-US" sz="1100" b="0" i="0" u="none" strike="noStrike" baseline="0">
              <a:solidFill>
                <a:srgbClr val="000000"/>
              </a:solidFill>
              <a:latin typeface="ＭＳ Ｐゴシック"/>
              <a:ea typeface="ＭＳ Ｐゴシック"/>
            </a:rPr>
            <a:pPr algn="l" rtl="0">
              <a:defRPr sz="1000"/>
            </a:pPr>
            <a:t>h 放送・コンテンツ等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20</xdr:col>
      <xdr:colOff>571500</xdr:colOff>
      <xdr:row>11</xdr:row>
      <xdr:rowOff>28575</xdr:rowOff>
    </xdr:from>
    <xdr:to>
      <xdr:col>23</xdr:col>
      <xdr:colOff>676275</xdr:colOff>
      <xdr:row>12</xdr:row>
      <xdr:rowOff>85725</xdr:rowOff>
    </xdr:to>
    <xdr:sp macro="" textlink="P59">
      <xdr:nvSpPr>
        <xdr:cNvPr id="22" name="AutoShape 34"/>
        <xdr:cNvSpPr>
          <a:spLocks/>
        </xdr:cNvSpPr>
      </xdr:nvSpPr>
      <xdr:spPr bwMode="auto">
        <a:xfrm>
          <a:off x="15982950" y="204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E34C9EF-F221-4E4D-9EE6-03C75BECBA90}" type="TxLink">
            <a:rPr lang="en-US" altLang="en-US" sz="1100" b="0" i="0" u="none" strike="noStrike" baseline="0">
              <a:solidFill>
                <a:srgbClr val="000000"/>
              </a:solidFill>
              <a:latin typeface="ＭＳ Ｐゴシック"/>
              <a:ea typeface="ＭＳ Ｐゴシック"/>
            </a:rPr>
            <a:pPr algn="l" rtl="0">
              <a:defRPr sz="1000"/>
            </a:pPr>
            <a:t>i 役務一般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38100</xdr:colOff>
      <xdr:row>12</xdr:row>
      <xdr:rowOff>9525</xdr:rowOff>
    </xdr:from>
    <xdr:to>
      <xdr:col>24</xdr:col>
      <xdr:colOff>142875</xdr:colOff>
      <xdr:row>13</xdr:row>
      <xdr:rowOff>66675</xdr:rowOff>
    </xdr:to>
    <xdr:sp macro="" textlink="P60">
      <xdr:nvSpPr>
        <xdr:cNvPr id="23" name="AutoShape 34"/>
        <xdr:cNvSpPr>
          <a:spLocks/>
        </xdr:cNvSpPr>
      </xdr:nvSpPr>
      <xdr:spPr bwMode="auto">
        <a:xfrm>
          <a:off x="16135350" y="220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2E563B8-46D4-411E-B44F-7EEA4BA43332}" type="TxLink">
            <a:rPr lang="en-US" altLang="en-US" sz="1100" b="0" i="0" u="none" strike="noStrike" baseline="0">
              <a:solidFill>
                <a:srgbClr val="000000"/>
              </a:solidFill>
              <a:latin typeface="ＭＳ Ｐゴシック"/>
              <a:ea typeface="ＭＳ Ｐゴシック"/>
            </a:rPr>
            <a:pPr algn="l" rtl="0">
              <a:defRPr sz="1000"/>
            </a:pPr>
            <a:t>j 学習教材</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190500</xdr:colOff>
      <xdr:row>12</xdr:row>
      <xdr:rowOff>161925</xdr:rowOff>
    </xdr:from>
    <xdr:to>
      <xdr:col>24</xdr:col>
      <xdr:colOff>295275</xdr:colOff>
      <xdr:row>14</xdr:row>
      <xdr:rowOff>47625</xdr:rowOff>
    </xdr:to>
    <xdr:sp macro="" textlink="P61">
      <xdr:nvSpPr>
        <xdr:cNvPr id="24" name="AutoShape 34"/>
        <xdr:cNvSpPr>
          <a:spLocks/>
        </xdr:cNvSpPr>
      </xdr:nvSpPr>
      <xdr:spPr bwMode="auto">
        <a:xfrm>
          <a:off x="16287750" y="235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21B38BF-8E30-4C8E-8F74-16E0FABE2BBD}" type="TxLink">
            <a:rPr lang="en-US" altLang="en-US" sz="1100" b="0" i="0" u="none" strike="noStrike" baseline="0">
              <a:solidFill>
                <a:srgbClr val="000000"/>
              </a:solidFill>
              <a:latin typeface="ＭＳ Ｐゴシック"/>
              <a:ea typeface="ＭＳ Ｐゴシック"/>
            </a:rPr>
            <a:pPr algn="l" rtl="0">
              <a:defRPr sz="1000"/>
            </a:pPr>
            <a:t>k 医療用具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495300</xdr:colOff>
      <xdr:row>14</xdr:row>
      <xdr:rowOff>123825</xdr:rowOff>
    </xdr:from>
    <xdr:to>
      <xdr:col>24</xdr:col>
      <xdr:colOff>600075</xdr:colOff>
      <xdr:row>16</xdr:row>
      <xdr:rowOff>9525</xdr:rowOff>
    </xdr:to>
    <xdr:sp macro="" textlink="P63">
      <xdr:nvSpPr>
        <xdr:cNvPr id="26" name="AutoShape 34"/>
        <xdr:cNvSpPr>
          <a:spLocks/>
        </xdr:cNvSpPr>
      </xdr:nvSpPr>
      <xdr:spPr bwMode="auto">
        <a:xfrm>
          <a:off x="16592550" y="265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816FDDD-37BE-4A34-97E8-F5E380281AEE}" type="TxLink">
            <a:rPr lang="en-US" altLang="en-US" sz="1100" b="0" i="0" u="none" strike="noStrike" baseline="0">
              <a:solidFill>
                <a:srgbClr val="000000"/>
              </a:solidFill>
              <a:latin typeface="ＭＳ Ｐゴシック"/>
              <a:ea typeface="ＭＳ Ｐゴシック"/>
            </a:rPr>
            <a:pPr algn="l" rtl="0">
              <a:defRPr sz="1000"/>
            </a:pPr>
            <a:t>m 洋装下着</a:t>
          </a:fld>
          <a:endParaRPr lang="en-US" altLang="ja-JP" sz="900" b="0" i="0" u="none" strike="noStrike" baseline="0">
            <a:solidFill>
              <a:srgbClr val="000000"/>
            </a:solidFill>
            <a:latin typeface="Times New Roman"/>
            <a:cs typeface="Times New Roman"/>
          </a:endParaRPr>
        </a:p>
      </xdr:txBody>
    </xdr:sp>
    <xdr:clientData/>
  </xdr:twoCellAnchor>
  <xdr:twoCellAnchor>
    <xdr:from>
      <xdr:col>21</xdr:col>
      <xdr:colOff>647700</xdr:colOff>
      <xdr:row>15</xdr:row>
      <xdr:rowOff>104775</xdr:rowOff>
    </xdr:from>
    <xdr:to>
      <xdr:col>25</xdr:col>
      <xdr:colOff>66675</xdr:colOff>
      <xdr:row>16</xdr:row>
      <xdr:rowOff>161925</xdr:rowOff>
    </xdr:to>
    <xdr:sp macro="" textlink="P64">
      <xdr:nvSpPr>
        <xdr:cNvPr id="27" name="AutoShape 34"/>
        <xdr:cNvSpPr>
          <a:spLocks/>
        </xdr:cNvSpPr>
      </xdr:nvSpPr>
      <xdr:spPr bwMode="auto">
        <a:xfrm>
          <a:off x="16744950" y="280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E1F9A70-2241-406F-9FFD-ED69C644240E}" type="TxLink">
            <a:rPr lang="en-US" altLang="en-US" sz="1100" b="0" i="0" u="none" strike="noStrike" baseline="0">
              <a:solidFill>
                <a:srgbClr val="000000"/>
              </a:solidFill>
              <a:latin typeface="ＭＳ Ｐゴシック"/>
              <a:ea typeface="ＭＳ Ｐゴシック"/>
            </a:rPr>
            <a:pPr algn="l" rtl="0">
              <a:defRPr sz="1000"/>
            </a:pPr>
            <a:t>n パソコン・パソコン関連用品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114300</xdr:colOff>
      <xdr:row>16</xdr:row>
      <xdr:rowOff>85725</xdr:rowOff>
    </xdr:from>
    <xdr:to>
      <xdr:col>25</xdr:col>
      <xdr:colOff>219075</xdr:colOff>
      <xdr:row>17</xdr:row>
      <xdr:rowOff>142875</xdr:rowOff>
    </xdr:to>
    <xdr:sp macro="" textlink="P65">
      <xdr:nvSpPr>
        <xdr:cNvPr id="28" name="AutoShape 34"/>
        <xdr:cNvSpPr>
          <a:spLocks/>
        </xdr:cNvSpPr>
      </xdr:nvSpPr>
      <xdr:spPr bwMode="auto">
        <a:xfrm>
          <a:off x="16897350" y="296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95B8D19-0100-446B-A3CE-9C5B16760479}" type="TxLink">
            <a:rPr lang="en-US" altLang="en-US" sz="1100" b="0" i="0" u="none" strike="noStrike" baseline="0">
              <a:solidFill>
                <a:srgbClr val="000000"/>
              </a:solidFill>
              <a:latin typeface="ＭＳ Ｐゴシック"/>
              <a:ea typeface="ＭＳ Ｐゴシック"/>
            </a:rPr>
            <a:pPr algn="l" rtl="0">
              <a:defRPr sz="1000"/>
            </a:pPr>
            <a:t>o 家具・寝具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266700</xdr:colOff>
      <xdr:row>17</xdr:row>
      <xdr:rowOff>66675</xdr:rowOff>
    </xdr:from>
    <xdr:to>
      <xdr:col>25</xdr:col>
      <xdr:colOff>371475</xdr:colOff>
      <xdr:row>18</xdr:row>
      <xdr:rowOff>123825</xdr:rowOff>
    </xdr:to>
    <xdr:sp macro="" textlink="P66">
      <xdr:nvSpPr>
        <xdr:cNvPr id="29" name="AutoShape 34"/>
        <xdr:cNvSpPr>
          <a:spLocks/>
        </xdr:cNvSpPr>
      </xdr:nvSpPr>
      <xdr:spPr bwMode="auto">
        <a:xfrm>
          <a:off x="17049750" y="311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1922B82-504D-4629-AB8D-14551E753907}" type="TxLink">
            <a:rPr lang="en-US" altLang="en-US" sz="1100" b="0" i="0" u="none" strike="noStrike" baseline="0">
              <a:solidFill>
                <a:srgbClr val="000000"/>
              </a:solidFill>
              <a:latin typeface="ＭＳ Ｐゴシック"/>
              <a:ea typeface="ＭＳ Ｐゴシック"/>
            </a:rPr>
            <a:pPr algn="l" rtl="0">
              <a:defRPr sz="1000"/>
            </a:pPr>
            <a:t>p 無限連鎖講</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419100</xdr:colOff>
      <xdr:row>18</xdr:row>
      <xdr:rowOff>47625</xdr:rowOff>
    </xdr:from>
    <xdr:to>
      <xdr:col>25</xdr:col>
      <xdr:colOff>523875</xdr:colOff>
      <xdr:row>19</xdr:row>
      <xdr:rowOff>104775</xdr:rowOff>
    </xdr:to>
    <xdr:sp macro="" textlink="P67">
      <xdr:nvSpPr>
        <xdr:cNvPr id="30" name="AutoShape 34"/>
        <xdr:cNvSpPr>
          <a:spLocks/>
        </xdr:cNvSpPr>
      </xdr:nvSpPr>
      <xdr:spPr bwMode="auto">
        <a:xfrm>
          <a:off x="17202150" y="326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60E7E3-77D4-47CF-86F0-638F3B95A46F}" type="TxLink">
            <a:rPr lang="en-US" altLang="en-US" sz="1100" b="0" i="0" u="none" strike="noStrike" baseline="0">
              <a:solidFill>
                <a:srgbClr val="000000"/>
              </a:solidFill>
              <a:latin typeface="ＭＳ Ｐゴシック"/>
              <a:ea typeface="ＭＳ Ｐゴシック"/>
            </a:rPr>
            <a:pPr algn="l" rtl="0">
              <a:defRPr sz="1000"/>
            </a:pPr>
            <a:t>q 洗浄剤等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22</xdr:col>
      <xdr:colOff>571500</xdr:colOff>
      <xdr:row>19</xdr:row>
      <xdr:rowOff>28575</xdr:rowOff>
    </xdr:from>
    <xdr:to>
      <xdr:col>25</xdr:col>
      <xdr:colOff>676275</xdr:colOff>
      <xdr:row>20</xdr:row>
      <xdr:rowOff>85725</xdr:rowOff>
    </xdr:to>
    <xdr:sp macro="" textlink="P68">
      <xdr:nvSpPr>
        <xdr:cNvPr id="31" name="AutoShape 34"/>
        <xdr:cNvSpPr>
          <a:spLocks/>
        </xdr:cNvSpPr>
      </xdr:nvSpPr>
      <xdr:spPr bwMode="auto">
        <a:xfrm>
          <a:off x="17354550" y="341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9FE28A6-213B-42A1-9777-17ED2160436B}" type="TxLink">
            <a:rPr lang="en-US" altLang="en-US" sz="1100" b="0" i="0" u="none" strike="noStrike" baseline="0">
              <a:solidFill>
                <a:srgbClr val="000000"/>
              </a:solidFill>
              <a:latin typeface="ＭＳ Ｐゴシック"/>
              <a:ea typeface="ＭＳ Ｐゴシック"/>
            </a:rPr>
            <a:pPr algn="l" rtl="0">
              <a:defRPr sz="1000"/>
            </a:pPr>
            <a:t>r デリバティブ取引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38100</xdr:colOff>
      <xdr:row>20</xdr:row>
      <xdr:rowOff>9525</xdr:rowOff>
    </xdr:from>
    <xdr:to>
      <xdr:col>26</xdr:col>
      <xdr:colOff>142875</xdr:colOff>
      <xdr:row>21</xdr:row>
      <xdr:rowOff>66675</xdr:rowOff>
    </xdr:to>
    <xdr:sp macro="" textlink="P69">
      <xdr:nvSpPr>
        <xdr:cNvPr id="32" name="AutoShape 34"/>
        <xdr:cNvSpPr>
          <a:spLocks/>
        </xdr:cNvSpPr>
      </xdr:nvSpPr>
      <xdr:spPr bwMode="auto">
        <a:xfrm>
          <a:off x="17506950" y="357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FE93BC9-FB63-47CD-93EC-8981561238A0}" type="TxLink">
            <a:rPr lang="en-US" altLang="en-US" sz="1100" b="0" i="0" u="none" strike="noStrike" baseline="0">
              <a:solidFill>
                <a:srgbClr val="000000"/>
              </a:solidFill>
              <a:latin typeface="ＭＳ Ｐゴシック"/>
              <a:ea typeface="ＭＳ Ｐゴシック"/>
            </a:rPr>
            <a:pPr algn="l" rtl="0">
              <a:defRPr sz="1000"/>
            </a:pPr>
            <a:t>s 空調・冷暖房機器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190500</xdr:colOff>
      <xdr:row>20</xdr:row>
      <xdr:rowOff>161925</xdr:rowOff>
    </xdr:from>
    <xdr:to>
      <xdr:col>26</xdr:col>
      <xdr:colOff>295275</xdr:colOff>
      <xdr:row>22</xdr:row>
      <xdr:rowOff>47625</xdr:rowOff>
    </xdr:to>
    <xdr:sp macro="" textlink="P70">
      <xdr:nvSpPr>
        <xdr:cNvPr id="33" name="AutoShape 34"/>
        <xdr:cNvSpPr>
          <a:spLocks/>
        </xdr:cNvSpPr>
      </xdr:nvSpPr>
      <xdr:spPr bwMode="auto">
        <a:xfrm>
          <a:off x="17659350" y="372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5D3D74-DCDE-4123-880C-2DB67EEC5F9E}" type="TxLink">
            <a:rPr lang="en-US" altLang="en-US" sz="1100" b="0" i="0" u="none" strike="noStrike" baseline="0">
              <a:solidFill>
                <a:srgbClr val="000000"/>
              </a:solidFill>
              <a:latin typeface="ＭＳ Ｐゴシック"/>
              <a:ea typeface="ＭＳ Ｐゴシック"/>
            </a:rPr>
            <a:pPr algn="l" rtl="0">
              <a:defRPr sz="1000"/>
            </a:pPr>
            <a:t>t 他の金融関連サービス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342900</xdr:colOff>
      <xdr:row>21</xdr:row>
      <xdr:rowOff>142875</xdr:rowOff>
    </xdr:from>
    <xdr:to>
      <xdr:col>26</xdr:col>
      <xdr:colOff>447675</xdr:colOff>
      <xdr:row>23</xdr:row>
      <xdr:rowOff>28575</xdr:rowOff>
    </xdr:to>
    <xdr:sp macro="" textlink="P71">
      <xdr:nvSpPr>
        <xdr:cNvPr id="34" name="AutoShape 34"/>
        <xdr:cNvSpPr>
          <a:spLocks/>
        </xdr:cNvSpPr>
      </xdr:nvSpPr>
      <xdr:spPr bwMode="auto">
        <a:xfrm>
          <a:off x="17811750" y="387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6C0A7A06-2707-4FF1-888F-9044799CE4DA}" type="TxLink">
            <a:rPr lang="en-US" altLang="en-US" sz="1100" b="0" i="0" u="none" strike="noStrike" baseline="0">
              <a:solidFill>
                <a:srgbClr val="000000"/>
              </a:solidFill>
              <a:latin typeface="ＭＳ Ｐゴシック"/>
              <a:ea typeface="ＭＳ Ｐゴシック"/>
            </a:rPr>
            <a:pPr algn="l" rtl="0">
              <a:defRPr sz="1000"/>
            </a:pPr>
            <a:t>u 合計</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495300</xdr:colOff>
      <xdr:row>22</xdr:row>
      <xdr:rowOff>123825</xdr:rowOff>
    </xdr:from>
    <xdr:to>
      <xdr:col>26</xdr:col>
      <xdr:colOff>600075</xdr:colOff>
      <xdr:row>24</xdr:row>
      <xdr:rowOff>9525</xdr:rowOff>
    </xdr:to>
    <xdr:sp macro="" textlink="P72">
      <xdr:nvSpPr>
        <xdr:cNvPr id="35" name="AutoShape 34"/>
        <xdr:cNvSpPr>
          <a:spLocks/>
        </xdr:cNvSpPr>
      </xdr:nvSpPr>
      <xdr:spPr bwMode="auto">
        <a:xfrm>
          <a:off x="17964150" y="402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EAEEB5-F672-4107-B23B-775AB5A96039}"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23</xdr:col>
      <xdr:colOff>647700</xdr:colOff>
      <xdr:row>23</xdr:row>
      <xdr:rowOff>104775</xdr:rowOff>
    </xdr:from>
    <xdr:to>
      <xdr:col>27</xdr:col>
      <xdr:colOff>66675</xdr:colOff>
      <xdr:row>24</xdr:row>
      <xdr:rowOff>161925</xdr:rowOff>
    </xdr:to>
    <xdr:sp macro="" textlink="P73">
      <xdr:nvSpPr>
        <xdr:cNvPr id="36" name="AutoShape 34"/>
        <xdr:cNvSpPr>
          <a:spLocks/>
        </xdr:cNvSpPr>
      </xdr:nvSpPr>
      <xdr:spPr bwMode="auto">
        <a:xfrm>
          <a:off x="18116550" y="418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A80AEB5-50A0-42EF-BFA5-6644F7B15481}"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114300</xdr:colOff>
      <xdr:row>24</xdr:row>
      <xdr:rowOff>85725</xdr:rowOff>
    </xdr:from>
    <xdr:to>
      <xdr:col>27</xdr:col>
      <xdr:colOff>219075</xdr:colOff>
      <xdr:row>25</xdr:row>
      <xdr:rowOff>142875</xdr:rowOff>
    </xdr:to>
    <xdr:sp macro="" textlink="P74">
      <xdr:nvSpPr>
        <xdr:cNvPr id="37" name="AutoShape 34"/>
        <xdr:cNvSpPr>
          <a:spLocks/>
        </xdr:cNvSpPr>
      </xdr:nvSpPr>
      <xdr:spPr bwMode="auto">
        <a:xfrm>
          <a:off x="18268950" y="433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45BB5E5-EE85-4742-8324-A9AB2CFB5578}"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266700</xdr:colOff>
      <xdr:row>25</xdr:row>
      <xdr:rowOff>66675</xdr:rowOff>
    </xdr:from>
    <xdr:to>
      <xdr:col>27</xdr:col>
      <xdr:colOff>371475</xdr:colOff>
      <xdr:row>26</xdr:row>
      <xdr:rowOff>123825</xdr:rowOff>
    </xdr:to>
    <xdr:sp macro="" textlink="P75">
      <xdr:nvSpPr>
        <xdr:cNvPr id="38" name="AutoShape 34"/>
        <xdr:cNvSpPr>
          <a:spLocks/>
        </xdr:cNvSpPr>
      </xdr:nvSpPr>
      <xdr:spPr bwMode="auto">
        <a:xfrm>
          <a:off x="18421350" y="448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794A2BC-20D2-4683-A3CD-0F720B252212}" type="TxLink">
            <a:rPr lang="en-US" altLang="en-US" sz="1100" b="0" i="0" u="none" strike="noStrike" baseline="0">
              <a:solidFill>
                <a:srgbClr val="000000"/>
              </a:solidFill>
              <a:latin typeface="ＭＳ Ｐゴシック"/>
              <a:ea typeface="ＭＳ Ｐゴシック"/>
            </a:rPr>
            <a:pPr algn="l" rtl="0">
              <a:defRPr sz="1000"/>
            </a:pPr>
            <a:t>y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419100</xdr:colOff>
      <xdr:row>26</xdr:row>
      <xdr:rowOff>47625</xdr:rowOff>
    </xdr:from>
    <xdr:to>
      <xdr:col>27</xdr:col>
      <xdr:colOff>523875</xdr:colOff>
      <xdr:row>27</xdr:row>
      <xdr:rowOff>104775</xdr:rowOff>
    </xdr:to>
    <xdr:sp macro="" textlink="P76">
      <xdr:nvSpPr>
        <xdr:cNvPr id="39" name="AutoShape 34"/>
        <xdr:cNvSpPr>
          <a:spLocks/>
        </xdr:cNvSpPr>
      </xdr:nvSpPr>
      <xdr:spPr bwMode="auto">
        <a:xfrm>
          <a:off x="18573750" y="4638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F35EC76-5CC0-4BF7-BBE5-15430D4F19D8}" type="TxLink">
            <a:rPr lang="en-US" altLang="en-US" sz="1100" b="0" i="0" u="none" strike="noStrike" baseline="0">
              <a:solidFill>
                <a:srgbClr val="000000"/>
              </a:solidFill>
              <a:latin typeface="ＭＳ Ｐゴシック"/>
              <a:ea typeface="ＭＳ Ｐゴシック"/>
            </a:rPr>
            <a:pPr algn="l" rtl="0">
              <a:defRPr sz="1000"/>
            </a:pPr>
            <a:t>ｚ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24</xdr:col>
      <xdr:colOff>571500</xdr:colOff>
      <xdr:row>27</xdr:row>
      <xdr:rowOff>28575</xdr:rowOff>
    </xdr:from>
    <xdr:to>
      <xdr:col>27</xdr:col>
      <xdr:colOff>676275</xdr:colOff>
      <xdr:row>28</xdr:row>
      <xdr:rowOff>85725</xdr:rowOff>
    </xdr:to>
    <xdr:sp macro="" textlink="P77">
      <xdr:nvSpPr>
        <xdr:cNvPr id="40" name="AutoShape 34"/>
        <xdr:cNvSpPr>
          <a:spLocks/>
        </xdr:cNvSpPr>
      </xdr:nvSpPr>
      <xdr:spPr bwMode="auto">
        <a:xfrm>
          <a:off x="18726150" y="4791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27CE2BD-74AF-427A-A9CB-DFE74DE702E2}" type="TxLink">
            <a:rPr lang="en-US" altLang="en-US" sz="1100" b="0" i="0" u="none" strike="noStrike" baseline="0">
              <a:solidFill>
                <a:srgbClr val="000000"/>
              </a:solidFill>
              <a:latin typeface="ＭＳ Ｐゴシック"/>
              <a:ea typeface="ＭＳ Ｐゴシック"/>
            </a:rPr>
            <a:pPr algn="l" rtl="0">
              <a:defRPr sz="1000"/>
            </a:pPr>
            <a:t>A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38100</xdr:colOff>
      <xdr:row>28</xdr:row>
      <xdr:rowOff>9525</xdr:rowOff>
    </xdr:from>
    <xdr:to>
      <xdr:col>28</xdr:col>
      <xdr:colOff>142875</xdr:colOff>
      <xdr:row>29</xdr:row>
      <xdr:rowOff>66675</xdr:rowOff>
    </xdr:to>
    <xdr:sp macro="" textlink="P78">
      <xdr:nvSpPr>
        <xdr:cNvPr id="41" name="AutoShape 34"/>
        <xdr:cNvSpPr>
          <a:spLocks/>
        </xdr:cNvSpPr>
      </xdr:nvSpPr>
      <xdr:spPr bwMode="auto">
        <a:xfrm>
          <a:off x="18878550" y="4943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710A5E9-CCCE-4E99-8EEE-044E3D1C6D0B}" type="TxLink">
            <a:rPr lang="en-US" altLang="en-US" sz="1100" b="0" i="0" u="none" strike="noStrike" baseline="0">
              <a:solidFill>
                <a:srgbClr val="000000"/>
              </a:solidFill>
              <a:latin typeface="ＭＳ Ｐゴシック"/>
              <a:ea typeface="ＭＳ Ｐゴシック"/>
            </a:rPr>
            <a:pPr algn="l" rtl="0">
              <a:defRPr sz="1000"/>
            </a:pPr>
            <a:t>B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190500</xdr:colOff>
      <xdr:row>28</xdr:row>
      <xdr:rowOff>161925</xdr:rowOff>
    </xdr:from>
    <xdr:to>
      <xdr:col>28</xdr:col>
      <xdr:colOff>295275</xdr:colOff>
      <xdr:row>30</xdr:row>
      <xdr:rowOff>47625</xdr:rowOff>
    </xdr:to>
    <xdr:sp macro="" textlink="P79">
      <xdr:nvSpPr>
        <xdr:cNvPr id="42" name="AutoShape 34"/>
        <xdr:cNvSpPr>
          <a:spLocks/>
        </xdr:cNvSpPr>
      </xdr:nvSpPr>
      <xdr:spPr bwMode="auto">
        <a:xfrm>
          <a:off x="19030950" y="5095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0BBB2D4-47D5-49C9-8097-AD6951A101DF}" type="TxLink">
            <a:rPr lang="en-US" altLang="en-US" sz="1100" b="0" i="0" u="none" strike="noStrike" baseline="0">
              <a:solidFill>
                <a:srgbClr val="000000"/>
              </a:solidFill>
              <a:latin typeface="ＭＳ Ｐゴシック"/>
              <a:ea typeface="ＭＳ Ｐゴシック"/>
            </a:rPr>
            <a:pPr algn="l" rtl="0">
              <a:defRPr sz="1000"/>
            </a:pPr>
            <a:t>C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342900</xdr:colOff>
      <xdr:row>29</xdr:row>
      <xdr:rowOff>142875</xdr:rowOff>
    </xdr:from>
    <xdr:to>
      <xdr:col>28</xdr:col>
      <xdr:colOff>447675</xdr:colOff>
      <xdr:row>31</xdr:row>
      <xdr:rowOff>28575</xdr:rowOff>
    </xdr:to>
    <xdr:sp macro="" textlink="P80">
      <xdr:nvSpPr>
        <xdr:cNvPr id="43" name="AutoShape 34"/>
        <xdr:cNvSpPr>
          <a:spLocks/>
        </xdr:cNvSpPr>
      </xdr:nvSpPr>
      <xdr:spPr bwMode="auto">
        <a:xfrm>
          <a:off x="19183350" y="5248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B419DA3-6D38-4BD6-A395-D0E4343218D1}" type="TxLink">
            <a:rPr lang="en-US" altLang="en-US" sz="1100" b="0" i="0" u="none" strike="noStrike" baseline="0">
              <a:solidFill>
                <a:srgbClr val="000000"/>
              </a:solidFill>
              <a:latin typeface="ＭＳ Ｐゴシック"/>
              <a:ea typeface="ＭＳ Ｐゴシック"/>
            </a:rPr>
            <a:pPr algn="l" rtl="0">
              <a:defRPr sz="1000"/>
            </a:pPr>
            <a:t>D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495300</xdr:colOff>
      <xdr:row>30</xdr:row>
      <xdr:rowOff>123825</xdr:rowOff>
    </xdr:from>
    <xdr:to>
      <xdr:col>28</xdr:col>
      <xdr:colOff>600075</xdr:colOff>
      <xdr:row>32</xdr:row>
      <xdr:rowOff>9525</xdr:rowOff>
    </xdr:to>
    <xdr:sp macro="" textlink="P81">
      <xdr:nvSpPr>
        <xdr:cNvPr id="44" name="AutoShape 34"/>
        <xdr:cNvSpPr>
          <a:spLocks/>
        </xdr:cNvSpPr>
      </xdr:nvSpPr>
      <xdr:spPr bwMode="auto">
        <a:xfrm>
          <a:off x="19335750" y="5400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4EFC931-E34C-4261-BBE3-382A2F0A038E}" type="TxLink">
            <a:rPr lang="en-US" altLang="en-US" sz="1100" b="0" i="0" u="none" strike="noStrike" baseline="0">
              <a:solidFill>
                <a:srgbClr val="000000"/>
              </a:solidFill>
              <a:latin typeface="ＭＳ Ｐゴシック"/>
              <a:ea typeface="ＭＳ Ｐゴシック"/>
            </a:rPr>
            <a:pPr algn="l" rtl="0">
              <a:defRPr sz="1000"/>
            </a:pPr>
            <a:t>E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25</xdr:col>
      <xdr:colOff>647700</xdr:colOff>
      <xdr:row>31</xdr:row>
      <xdr:rowOff>104775</xdr:rowOff>
    </xdr:from>
    <xdr:to>
      <xdr:col>29</xdr:col>
      <xdr:colOff>66675</xdr:colOff>
      <xdr:row>32</xdr:row>
      <xdr:rowOff>161925</xdr:rowOff>
    </xdr:to>
    <xdr:sp macro="" textlink="P82">
      <xdr:nvSpPr>
        <xdr:cNvPr id="45" name="AutoShape 34"/>
        <xdr:cNvSpPr>
          <a:spLocks/>
        </xdr:cNvSpPr>
      </xdr:nvSpPr>
      <xdr:spPr bwMode="auto">
        <a:xfrm>
          <a:off x="19488150" y="5553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BA48F17-BBBE-4418-ABF3-264A2A49191B}" type="TxLink">
            <a:rPr lang="en-US" altLang="en-US" sz="1100" b="0" i="0" u="none" strike="noStrike" baseline="0">
              <a:solidFill>
                <a:srgbClr val="000000"/>
              </a:solidFill>
              <a:latin typeface="ＭＳ Ｐゴシック"/>
              <a:ea typeface="ＭＳ Ｐゴシック"/>
            </a:rPr>
            <a:pPr algn="l" rtl="0">
              <a:defRPr sz="1000"/>
            </a:pPr>
            <a:t>F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114300</xdr:colOff>
      <xdr:row>32</xdr:row>
      <xdr:rowOff>85725</xdr:rowOff>
    </xdr:from>
    <xdr:to>
      <xdr:col>29</xdr:col>
      <xdr:colOff>219075</xdr:colOff>
      <xdr:row>33</xdr:row>
      <xdr:rowOff>142875</xdr:rowOff>
    </xdr:to>
    <xdr:sp macro="" textlink="P83">
      <xdr:nvSpPr>
        <xdr:cNvPr id="46" name="AutoShape 34"/>
        <xdr:cNvSpPr>
          <a:spLocks/>
        </xdr:cNvSpPr>
      </xdr:nvSpPr>
      <xdr:spPr bwMode="auto">
        <a:xfrm>
          <a:off x="19640550" y="5705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EE5DFD-A537-4AF3-9781-4B90082AE769}" type="TxLink">
            <a:rPr lang="en-US" altLang="en-US" sz="1100" b="0" i="0" u="none" strike="noStrike" baseline="0">
              <a:solidFill>
                <a:srgbClr val="000000"/>
              </a:solidFill>
              <a:latin typeface="ＭＳ Ｐゴシック"/>
              <a:ea typeface="ＭＳ Ｐゴシック"/>
            </a:rPr>
            <a:pPr algn="l" rtl="0">
              <a:defRPr sz="1000"/>
            </a:pPr>
            <a:t>G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266700</xdr:colOff>
      <xdr:row>33</xdr:row>
      <xdr:rowOff>66675</xdr:rowOff>
    </xdr:from>
    <xdr:to>
      <xdr:col>29</xdr:col>
      <xdr:colOff>371475</xdr:colOff>
      <xdr:row>34</xdr:row>
      <xdr:rowOff>123825</xdr:rowOff>
    </xdr:to>
    <xdr:sp macro="" textlink="P84">
      <xdr:nvSpPr>
        <xdr:cNvPr id="47" name="AutoShape 34"/>
        <xdr:cNvSpPr>
          <a:spLocks/>
        </xdr:cNvSpPr>
      </xdr:nvSpPr>
      <xdr:spPr bwMode="auto">
        <a:xfrm>
          <a:off x="19792950" y="5857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F09731-F5DE-4068-BEC7-F63C9E068843}" type="TxLink">
            <a:rPr lang="en-US" altLang="en-US" sz="1100" b="0" i="0" u="none" strike="noStrike" baseline="0">
              <a:solidFill>
                <a:srgbClr val="000000"/>
              </a:solidFill>
              <a:latin typeface="ＭＳ Ｐゴシック"/>
              <a:ea typeface="ＭＳ Ｐゴシック"/>
            </a:rPr>
            <a:pPr algn="l" rtl="0">
              <a:defRPr sz="1000"/>
            </a:pPr>
            <a:t>H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419100</xdr:colOff>
      <xdr:row>34</xdr:row>
      <xdr:rowOff>47625</xdr:rowOff>
    </xdr:from>
    <xdr:to>
      <xdr:col>29</xdr:col>
      <xdr:colOff>523875</xdr:colOff>
      <xdr:row>35</xdr:row>
      <xdr:rowOff>104775</xdr:rowOff>
    </xdr:to>
    <xdr:sp macro="" textlink="P85">
      <xdr:nvSpPr>
        <xdr:cNvPr id="48" name="AutoShape 34"/>
        <xdr:cNvSpPr>
          <a:spLocks/>
        </xdr:cNvSpPr>
      </xdr:nvSpPr>
      <xdr:spPr bwMode="auto">
        <a:xfrm>
          <a:off x="19945350" y="6010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488315-A4F8-4111-A9FA-DB2D8AD5B322}" type="TxLink">
            <a:rPr lang="en-US" altLang="en-US" sz="1100" b="0" i="0" u="none" strike="noStrike" baseline="0">
              <a:solidFill>
                <a:srgbClr val="000000"/>
              </a:solidFill>
              <a:latin typeface="ＭＳ Ｐゴシック"/>
              <a:ea typeface="ＭＳ Ｐゴシック"/>
            </a:rPr>
            <a:pPr algn="l" rtl="0">
              <a:defRPr sz="1000"/>
            </a:pPr>
            <a:t>I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26</xdr:col>
      <xdr:colOff>571500</xdr:colOff>
      <xdr:row>35</xdr:row>
      <xdr:rowOff>28575</xdr:rowOff>
    </xdr:from>
    <xdr:to>
      <xdr:col>29</xdr:col>
      <xdr:colOff>676275</xdr:colOff>
      <xdr:row>36</xdr:row>
      <xdr:rowOff>85725</xdr:rowOff>
    </xdr:to>
    <xdr:sp macro="" textlink="P86">
      <xdr:nvSpPr>
        <xdr:cNvPr id="49" name="AutoShape 34"/>
        <xdr:cNvSpPr>
          <a:spLocks/>
        </xdr:cNvSpPr>
      </xdr:nvSpPr>
      <xdr:spPr bwMode="auto">
        <a:xfrm>
          <a:off x="20097750" y="6162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B8407442-ACD6-4B38-9B9A-1524F44CCC5C}" type="TxLink">
            <a:rPr lang="en-US" altLang="en-US" sz="1100" b="0" i="0" u="none" strike="noStrike" baseline="0">
              <a:solidFill>
                <a:srgbClr val="000000"/>
              </a:solidFill>
              <a:latin typeface="ＭＳ Ｐゴシック"/>
              <a:ea typeface="ＭＳ Ｐゴシック"/>
            </a:rPr>
            <a:pPr algn="l" rtl="0">
              <a:defRPr sz="1000"/>
            </a:pPr>
            <a:t>J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38100</xdr:colOff>
      <xdr:row>36</xdr:row>
      <xdr:rowOff>9525</xdr:rowOff>
    </xdr:from>
    <xdr:to>
      <xdr:col>30</xdr:col>
      <xdr:colOff>142875</xdr:colOff>
      <xdr:row>37</xdr:row>
      <xdr:rowOff>66675</xdr:rowOff>
    </xdr:to>
    <xdr:sp macro="" textlink="P87">
      <xdr:nvSpPr>
        <xdr:cNvPr id="50" name="AutoShape 34"/>
        <xdr:cNvSpPr>
          <a:spLocks/>
        </xdr:cNvSpPr>
      </xdr:nvSpPr>
      <xdr:spPr bwMode="auto">
        <a:xfrm>
          <a:off x="20250150" y="631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6EB7556-5C86-4C59-9719-562147F9B09B}" type="TxLink">
            <a:rPr lang="en-US" altLang="en-US" sz="1100" b="0" i="0" u="none" strike="noStrike" baseline="0">
              <a:solidFill>
                <a:srgbClr val="000000"/>
              </a:solidFill>
              <a:latin typeface="ＭＳ Ｐゴシック"/>
              <a:ea typeface="ＭＳ Ｐゴシック"/>
            </a:rPr>
            <a:pPr algn="l" rtl="0">
              <a:defRPr sz="1000"/>
            </a:pPr>
            <a:t>K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190500</xdr:colOff>
      <xdr:row>36</xdr:row>
      <xdr:rowOff>161925</xdr:rowOff>
    </xdr:from>
    <xdr:to>
      <xdr:col>30</xdr:col>
      <xdr:colOff>295275</xdr:colOff>
      <xdr:row>38</xdr:row>
      <xdr:rowOff>47625</xdr:rowOff>
    </xdr:to>
    <xdr:sp macro="" textlink="P88">
      <xdr:nvSpPr>
        <xdr:cNvPr id="51" name="AutoShape 34"/>
        <xdr:cNvSpPr>
          <a:spLocks/>
        </xdr:cNvSpPr>
      </xdr:nvSpPr>
      <xdr:spPr bwMode="auto">
        <a:xfrm>
          <a:off x="20402550" y="6467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7C3328A-BD2D-421E-9CA1-43A034C337A6}" type="TxLink">
            <a:rPr lang="en-US" altLang="en-US" sz="1100" b="0" i="0" u="none" strike="noStrike" baseline="0">
              <a:solidFill>
                <a:srgbClr val="000000"/>
              </a:solidFill>
              <a:latin typeface="ＭＳ Ｐゴシック"/>
              <a:ea typeface="ＭＳ Ｐゴシック"/>
            </a:rPr>
            <a:pPr algn="l" rtl="0">
              <a:defRPr sz="1000"/>
            </a:pPr>
            <a:t>L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342900</xdr:colOff>
      <xdr:row>37</xdr:row>
      <xdr:rowOff>142875</xdr:rowOff>
    </xdr:from>
    <xdr:to>
      <xdr:col>30</xdr:col>
      <xdr:colOff>447675</xdr:colOff>
      <xdr:row>39</xdr:row>
      <xdr:rowOff>28575</xdr:rowOff>
    </xdr:to>
    <xdr:sp macro="" textlink="P89">
      <xdr:nvSpPr>
        <xdr:cNvPr id="52" name="AutoShape 34"/>
        <xdr:cNvSpPr>
          <a:spLocks/>
        </xdr:cNvSpPr>
      </xdr:nvSpPr>
      <xdr:spPr bwMode="auto">
        <a:xfrm>
          <a:off x="20554950" y="6619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559747AC-8CAA-4F3F-81B4-F81264874038}" type="TxLink">
            <a:rPr lang="en-US" altLang="en-US" sz="1100" b="0" i="0" u="none" strike="noStrike" baseline="0">
              <a:solidFill>
                <a:srgbClr val="000000"/>
              </a:solidFill>
              <a:latin typeface="ＭＳ Ｐゴシック"/>
              <a:ea typeface="ＭＳ Ｐゴシック"/>
            </a:rPr>
            <a:pPr algn="l" rtl="0">
              <a:defRPr sz="1000"/>
            </a:pPr>
            <a:t>M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495300</xdr:colOff>
      <xdr:row>38</xdr:row>
      <xdr:rowOff>123825</xdr:rowOff>
    </xdr:from>
    <xdr:to>
      <xdr:col>30</xdr:col>
      <xdr:colOff>600075</xdr:colOff>
      <xdr:row>40</xdr:row>
      <xdr:rowOff>9525</xdr:rowOff>
    </xdr:to>
    <xdr:sp macro="" textlink="P90">
      <xdr:nvSpPr>
        <xdr:cNvPr id="53" name="AutoShape 34"/>
        <xdr:cNvSpPr>
          <a:spLocks/>
        </xdr:cNvSpPr>
      </xdr:nvSpPr>
      <xdr:spPr bwMode="auto">
        <a:xfrm>
          <a:off x="20707350" y="6772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907A630-CBCC-4347-ABA6-2B133F5AF642}" type="TxLink">
            <a:rPr lang="en-US" altLang="en-US" sz="1100" b="0" i="0" u="none" strike="noStrike" baseline="0">
              <a:solidFill>
                <a:srgbClr val="000000"/>
              </a:solidFill>
              <a:latin typeface="ＭＳ Ｐゴシック"/>
              <a:ea typeface="ＭＳ Ｐゴシック"/>
            </a:rPr>
            <a:pPr algn="l" rtl="0">
              <a:defRPr sz="1000"/>
            </a:pPr>
            <a:t>N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27</xdr:col>
      <xdr:colOff>647700</xdr:colOff>
      <xdr:row>39</xdr:row>
      <xdr:rowOff>104775</xdr:rowOff>
    </xdr:from>
    <xdr:to>
      <xdr:col>31</xdr:col>
      <xdr:colOff>66675</xdr:colOff>
      <xdr:row>40</xdr:row>
      <xdr:rowOff>161925</xdr:rowOff>
    </xdr:to>
    <xdr:sp macro="" textlink="P91">
      <xdr:nvSpPr>
        <xdr:cNvPr id="54" name="AutoShape 34"/>
        <xdr:cNvSpPr>
          <a:spLocks/>
        </xdr:cNvSpPr>
      </xdr:nvSpPr>
      <xdr:spPr bwMode="auto">
        <a:xfrm>
          <a:off x="20859750" y="6924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3B83BAF6-3826-43F1-A32E-CD33F39F1ED3}" type="TxLink">
            <a:rPr lang="en-US" altLang="en-US" sz="1100" b="0" i="0" u="none" strike="noStrike" baseline="0">
              <a:solidFill>
                <a:srgbClr val="000000"/>
              </a:solidFill>
              <a:latin typeface="ＭＳ Ｐゴシック"/>
              <a:ea typeface="ＭＳ Ｐゴシック"/>
            </a:rPr>
            <a:pPr algn="l" rtl="0">
              <a:defRPr sz="1000"/>
            </a:pPr>
            <a:t>O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114300</xdr:colOff>
      <xdr:row>40</xdr:row>
      <xdr:rowOff>85725</xdr:rowOff>
    </xdr:from>
    <xdr:to>
      <xdr:col>31</xdr:col>
      <xdr:colOff>219075</xdr:colOff>
      <xdr:row>41</xdr:row>
      <xdr:rowOff>142875</xdr:rowOff>
    </xdr:to>
    <xdr:sp macro="" textlink="P92">
      <xdr:nvSpPr>
        <xdr:cNvPr id="55" name="AutoShape 34"/>
        <xdr:cNvSpPr>
          <a:spLocks/>
        </xdr:cNvSpPr>
      </xdr:nvSpPr>
      <xdr:spPr bwMode="auto">
        <a:xfrm>
          <a:off x="21012150" y="7077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050F0D8-1D50-4539-AFDB-CF226AA7946F}" type="TxLink">
            <a:rPr lang="en-US" altLang="en-US" sz="1100" b="0" i="0" u="none" strike="noStrike" baseline="0">
              <a:solidFill>
                <a:srgbClr val="000000"/>
              </a:solidFill>
              <a:latin typeface="ＭＳ Ｐゴシック"/>
              <a:ea typeface="ＭＳ Ｐゴシック"/>
            </a:rPr>
            <a:pPr algn="l" rtl="0">
              <a:defRPr sz="1000"/>
            </a:pPr>
            <a:t>P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266700</xdr:colOff>
      <xdr:row>41</xdr:row>
      <xdr:rowOff>66675</xdr:rowOff>
    </xdr:from>
    <xdr:to>
      <xdr:col>31</xdr:col>
      <xdr:colOff>371475</xdr:colOff>
      <xdr:row>42</xdr:row>
      <xdr:rowOff>114300</xdr:rowOff>
    </xdr:to>
    <xdr:sp macro="" textlink="P93">
      <xdr:nvSpPr>
        <xdr:cNvPr id="56" name="AutoShape 34"/>
        <xdr:cNvSpPr>
          <a:spLocks/>
        </xdr:cNvSpPr>
      </xdr:nvSpPr>
      <xdr:spPr bwMode="auto">
        <a:xfrm>
          <a:off x="21164550" y="7229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B98E318-5730-44EF-B2BC-B1070692DFEE}" type="TxLink">
            <a:rPr lang="en-US" altLang="en-US" sz="1100" b="0" i="0" u="none" strike="noStrike" baseline="0">
              <a:solidFill>
                <a:srgbClr val="000000"/>
              </a:solidFill>
              <a:latin typeface="ＭＳ Ｐゴシック"/>
              <a:ea typeface="ＭＳ Ｐゴシック"/>
            </a:rPr>
            <a:pPr algn="l" rtl="0">
              <a:defRPr sz="1000"/>
            </a:pPr>
            <a:t>Q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419100</xdr:colOff>
      <xdr:row>42</xdr:row>
      <xdr:rowOff>38100</xdr:rowOff>
    </xdr:from>
    <xdr:to>
      <xdr:col>31</xdr:col>
      <xdr:colOff>523875</xdr:colOff>
      <xdr:row>43</xdr:row>
      <xdr:rowOff>95250</xdr:rowOff>
    </xdr:to>
    <xdr:sp macro="" textlink="P94">
      <xdr:nvSpPr>
        <xdr:cNvPr id="57" name="AutoShape 34"/>
        <xdr:cNvSpPr>
          <a:spLocks/>
        </xdr:cNvSpPr>
      </xdr:nvSpPr>
      <xdr:spPr bwMode="auto">
        <a:xfrm>
          <a:off x="21316950" y="7381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6878279-9D17-4F28-A33D-59B224A3AC1A}" type="TxLink">
            <a:rPr lang="en-US" altLang="en-US" sz="1100" b="0" i="0" u="none" strike="noStrike" baseline="0">
              <a:solidFill>
                <a:srgbClr val="000000"/>
              </a:solidFill>
              <a:latin typeface="ＭＳ Ｐゴシック"/>
              <a:ea typeface="ＭＳ Ｐゴシック"/>
            </a:rPr>
            <a:pPr algn="l" rtl="0">
              <a:defRPr sz="1000"/>
            </a:pPr>
            <a:t>R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28</xdr:col>
      <xdr:colOff>571500</xdr:colOff>
      <xdr:row>43</xdr:row>
      <xdr:rowOff>19050</xdr:rowOff>
    </xdr:from>
    <xdr:to>
      <xdr:col>31</xdr:col>
      <xdr:colOff>676275</xdr:colOff>
      <xdr:row>44</xdr:row>
      <xdr:rowOff>76200</xdr:rowOff>
    </xdr:to>
    <xdr:sp macro="" textlink="P95">
      <xdr:nvSpPr>
        <xdr:cNvPr id="58" name="AutoShape 34"/>
        <xdr:cNvSpPr>
          <a:spLocks/>
        </xdr:cNvSpPr>
      </xdr:nvSpPr>
      <xdr:spPr bwMode="auto">
        <a:xfrm>
          <a:off x="21469350" y="7534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835A50C-0DDC-475E-AAA4-3046CA5239FF}" type="TxLink">
            <a:rPr lang="en-US" altLang="en-US" sz="1100" b="0" i="0" u="none" strike="noStrike" baseline="0">
              <a:solidFill>
                <a:srgbClr val="000000"/>
              </a:solidFill>
              <a:latin typeface="ＭＳ Ｐゴシック"/>
              <a:ea typeface="ＭＳ Ｐゴシック"/>
            </a:rPr>
            <a:pPr algn="l" rtl="0">
              <a:defRPr sz="1000"/>
            </a:pPr>
            <a:t>S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38100</xdr:colOff>
      <xdr:row>44</xdr:row>
      <xdr:rowOff>0</xdr:rowOff>
    </xdr:from>
    <xdr:to>
      <xdr:col>32</xdr:col>
      <xdr:colOff>142875</xdr:colOff>
      <xdr:row>45</xdr:row>
      <xdr:rowOff>57150</xdr:rowOff>
    </xdr:to>
    <xdr:sp macro="" textlink="P96">
      <xdr:nvSpPr>
        <xdr:cNvPr id="59" name="AutoShape 34"/>
        <xdr:cNvSpPr>
          <a:spLocks/>
        </xdr:cNvSpPr>
      </xdr:nvSpPr>
      <xdr:spPr bwMode="auto">
        <a:xfrm>
          <a:off x="21621750" y="76866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B5F4B93-E619-4C18-8D80-9AA963F6FAA1}" type="TxLink">
            <a:rPr lang="en-US" altLang="en-US" sz="1100" b="0" i="0" u="none" strike="noStrike" baseline="0">
              <a:solidFill>
                <a:srgbClr val="000000"/>
              </a:solidFill>
              <a:latin typeface="ＭＳ Ｐゴシック"/>
              <a:ea typeface="ＭＳ Ｐゴシック"/>
            </a:rPr>
            <a:pPr algn="l" rtl="0">
              <a:defRPr sz="1000"/>
            </a:pPr>
            <a:t>T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190500</xdr:colOff>
      <xdr:row>44</xdr:row>
      <xdr:rowOff>152400</xdr:rowOff>
    </xdr:from>
    <xdr:to>
      <xdr:col>32</xdr:col>
      <xdr:colOff>295275</xdr:colOff>
      <xdr:row>46</xdr:row>
      <xdr:rowOff>38100</xdr:rowOff>
    </xdr:to>
    <xdr:sp macro="" textlink="P97">
      <xdr:nvSpPr>
        <xdr:cNvPr id="60" name="AutoShape 34"/>
        <xdr:cNvSpPr>
          <a:spLocks/>
        </xdr:cNvSpPr>
      </xdr:nvSpPr>
      <xdr:spPr bwMode="auto">
        <a:xfrm>
          <a:off x="21774150" y="7839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08353D3-6C41-4AC9-9E64-A0B1A930AF57}" type="TxLink">
            <a:rPr lang="en-US" altLang="en-US" sz="1100" b="0" i="0" u="none" strike="noStrike" baseline="0">
              <a:solidFill>
                <a:srgbClr val="000000"/>
              </a:solidFill>
              <a:latin typeface="ＭＳ Ｐゴシック"/>
              <a:ea typeface="ＭＳ Ｐゴシック"/>
            </a:rPr>
            <a:pPr algn="l" rtl="0">
              <a:defRPr sz="1000"/>
            </a:pPr>
            <a:t>U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342900</xdr:colOff>
      <xdr:row>45</xdr:row>
      <xdr:rowOff>133350</xdr:rowOff>
    </xdr:from>
    <xdr:to>
      <xdr:col>32</xdr:col>
      <xdr:colOff>447675</xdr:colOff>
      <xdr:row>47</xdr:row>
      <xdr:rowOff>9525</xdr:rowOff>
    </xdr:to>
    <xdr:sp macro="" textlink="P98">
      <xdr:nvSpPr>
        <xdr:cNvPr id="61" name="AutoShape 34"/>
        <xdr:cNvSpPr>
          <a:spLocks/>
        </xdr:cNvSpPr>
      </xdr:nvSpPr>
      <xdr:spPr bwMode="auto">
        <a:xfrm>
          <a:off x="21926550" y="79914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8F975362-2846-4166-B921-17F58C57A870}" type="TxLink">
            <a:rPr lang="en-US" altLang="en-US" sz="1100" b="0" i="0" u="none" strike="noStrike" baseline="0">
              <a:solidFill>
                <a:srgbClr val="000000"/>
              </a:solidFill>
              <a:latin typeface="ＭＳ Ｐゴシック"/>
              <a:ea typeface="ＭＳ Ｐゴシック"/>
            </a:rPr>
            <a:pPr algn="l" rtl="0">
              <a:defRPr sz="1000"/>
            </a:pPr>
            <a:t>V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495300</xdr:colOff>
      <xdr:row>46</xdr:row>
      <xdr:rowOff>114300</xdr:rowOff>
    </xdr:from>
    <xdr:to>
      <xdr:col>32</xdr:col>
      <xdr:colOff>600075</xdr:colOff>
      <xdr:row>47</xdr:row>
      <xdr:rowOff>161925</xdr:rowOff>
    </xdr:to>
    <xdr:sp macro="" textlink="P99">
      <xdr:nvSpPr>
        <xdr:cNvPr id="62" name="AutoShape 34"/>
        <xdr:cNvSpPr>
          <a:spLocks/>
        </xdr:cNvSpPr>
      </xdr:nvSpPr>
      <xdr:spPr bwMode="auto">
        <a:xfrm>
          <a:off x="22078950" y="81438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25904A3-1F4C-4F4E-B93D-8D586F0B40CE}" type="TxLink">
            <a:rPr lang="en-US" altLang="en-US" sz="1100" b="0" i="0" u="none" strike="noStrike" baseline="0">
              <a:solidFill>
                <a:srgbClr val="000000"/>
              </a:solidFill>
              <a:latin typeface="ＭＳ Ｐゴシック"/>
              <a:ea typeface="ＭＳ Ｐゴシック"/>
            </a:rPr>
            <a:pPr algn="l" rtl="0">
              <a:defRPr sz="1000"/>
            </a:pPr>
            <a:t>W 0</a:t>
          </a:fld>
          <a:endParaRPr lang="en-US" altLang="ja-JP" sz="900" b="0" i="0" u="none" strike="noStrike" baseline="0">
            <a:solidFill>
              <a:srgbClr val="000000"/>
            </a:solidFill>
            <a:latin typeface="Times New Roman"/>
            <a:cs typeface="Times New Roman"/>
          </a:endParaRPr>
        </a:p>
      </xdr:txBody>
    </xdr:sp>
    <xdr:clientData/>
  </xdr:twoCellAnchor>
  <xdr:twoCellAnchor>
    <xdr:from>
      <xdr:col>29</xdr:col>
      <xdr:colOff>647700</xdr:colOff>
      <xdr:row>47</xdr:row>
      <xdr:rowOff>85725</xdr:rowOff>
    </xdr:from>
    <xdr:to>
      <xdr:col>33</xdr:col>
      <xdr:colOff>66675</xdr:colOff>
      <xdr:row>48</xdr:row>
      <xdr:rowOff>133350</xdr:rowOff>
    </xdr:to>
    <xdr:sp macro="" textlink="P100">
      <xdr:nvSpPr>
        <xdr:cNvPr id="63" name="AutoShape 34"/>
        <xdr:cNvSpPr>
          <a:spLocks/>
        </xdr:cNvSpPr>
      </xdr:nvSpPr>
      <xdr:spPr bwMode="auto">
        <a:xfrm>
          <a:off x="22231350" y="82962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FC75B1CA-3640-4E3D-A475-00BF583DB0E0}" type="TxLink">
            <a:rPr lang="en-US" altLang="en-US" sz="1100" b="0" i="0" u="none" strike="noStrike" baseline="0">
              <a:solidFill>
                <a:srgbClr val="000000"/>
              </a:solidFill>
              <a:latin typeface="ＭＳ Ｐゴシック"/>
              <a:ea typeface="ＭＳ Ｐゴシック"/>
            </a:rPr>
            <a:pPr algn="l" rtl="0">
              <a:defRPr sz="1000"/>
            </a:pPr>
            <a:t>X 0</a:t>
          </a:fld>
          <a:endParaRPr lang="en-US" altLang="ja-JP" sz="900" b="0" i="0" u="none" strike="noStrike" baseline="0">
            <a:solidFill>
              <a:srgbClr val="000000"/>
            </a:solidFill>
            <a:latin typeface="Times New Roman"/>
            <a:cs typeface="Times New Roman"/>
          </a:endParaRPr>
        </a:p>
      </xdr:txBody>
    </xdr:sp>
    <xdr:clientData/>
  </xdr:twoCellAnchor>
  <xdr:twoCellAnchor>
    <xdr:from>
      <xdr:col>17</xdr:col>
      <xdr:colOff>866775</xdr:colOff>
      <xdr:row>30</xdr:row>
      <xdr:rowOff>38100</xdr:rowOff>
    </xdr:from>
    <xdr:to>
      <xdr:col>27</xdr:col>
      <xdr:colOff>209549</xdr:colOff>
      <xdr:row>41</xdr:row>
      <xdr:rowOff>123824</xdr:rowOff>
    </xdr:to>
    <xdr:sp macro="" textlink="">
      <xdr:nvSpPr>
        <xdr:cNvPr id="97" name="テキスト ボックス 96"/>
        <xdr:cNvSpPr txBox="1"/>
      </xdr:nvSpPr>
      <xdr:spPr>
        <a:xfrm>
          <a:off x="14097000" y="5314950"/>
          <a:ext cx="6657974" cy="1971674"/>
        </a:xfrm>
        <a:prstGeom prst="rect">
          <a:avLst/>
        </a:prstGeom>
        <a:solidFill>
          <a:sysClr val="window" lastClr="FFFFFF"/>
        </a:solidFill>
        <a:ln w="28575" cmpd="sng">
          <a:solidFill>
            <a:srgbClr val="C00000"/>
          </a:solidFill>
        </a:ln>
        <a:effectLst/>
      </xdr:spPr>
      <xdr:txBody>
        <a:bodyPr vertOverflow="clip" horzOverflow="clip" wrap="square" rtlCol="0" anchor="t"/>
        <a:lstStyle/>
        <a:p>
          <a:pPr marL="0" marR="0" lvl="0" indent="0" defTabSz="914400" eaLnBrk="1" fontAlgn="auto" latinLnBrk="0" hangingPunct="1">
            <a:lnSpc>
              <a:spcPts val="1200"/>
            </a:lnSpc>
            <a:spcBef>
              <a:spcPts val="0"/>
            </a:spcBef>
            <a:spcAft>
              <a:spcPts val="0"/>
            </a:spcAft>
            <a:buClrTx/>
            <a:buSzTx/>
            <a:buFontTx/>
            <a:buNone/>
            <a:tabLst/>
            <a:defRPr/>
          </a:pPr>
          <a:r>
            <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xcampus</a:t>
          </a:r>
          <a:r>
            <a:rPr kumimoji="1" lang="ja-JP" altLang="en-US"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rPr>
            <a:t>ビューア操作</a:t>
          </a:r>
          <a:endParaRPr kumimoji="1" lang="en-US" altLang="ja-JP" sz="1000" b="1" i="0" u="none" strike="noStrike" kern="0" cap="none" spc="0" normalizeH="0" baseline="0" noProof="0">
            <a:ln>
              <a:noFill/>
            </a:ln>
            <a:solidFill>
              <a:srgbClr val="C0000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① </a:t>
          </a:r>
          <a:r>
            <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表示］⇒［表示グラフ番号］⇒［６番目のグラフ］</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②</a:t>
          </a:r>
          <a:r>
            <a:rPr kumimoji="1" lang="ja-JP" altLang="en-US"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rPr>
            <a:t>［瞬時作図］⇒［扇形バブル散布図］</a:t>
          </a:r>
          <a:endParaRPr kumimoji="1" lang="en-US" altLang="ja-JP" sz="1000" b="1" i="0" u="none" strike="noStrike" kern="0" cap="none" spc="0" normalizeH="0" baseline="0" noProof="0">
            <a:ln>
              <a:noFill/>
            </a:ln>
            <a:solidFill>
              <a:srgbClr val="0070C0"/>
            </a:solidFill>
            <a:effectLst/>
            <a:uLnTx/>
            <a:uFillTx/>
            <a:latin typeface="ＭＳ 明朝" panose="02020609040205080304" pitchFamily="17" charset="-128"/>
            <a:ea typeface="ＭＳ 明朝" panose="02020609040205080304" pitchFamily="17" charset="-128"/>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③ 扇形バブル散布図を左右に伸張したり圧縮するには，次の操作を何度か行う。</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［横・縦軸］⇒［横軸伸張］⇒［</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110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101</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　　　　　　⇒［横軸圧縮］⇒［</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90</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r>
            <a:rPr kumimoji="1" lang="en-US" altLang="ja-JP"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99</a:t>
          </a:r>
          <a:r>
            <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rPr>
            <a:t>％］</a:t>
          </a:r>
        </a:p>
        <a:p>
          <a:pPr eaLnBrk="1" fontAlgn="auto" latinLnBrk="0" hangingPunct="1"/>
          <a:r>
            <a:rPr kumimoji="1" lang="ja-JP" altLang="en-US" sz="1000" b="0" i="0" baseline="0">
              <a:effectLst/>
              <a:latin typeface="+mn-lt"/>
              <a:ea typeface="+mn-ea"/>
              <a:cs typeface="+mn-cs"/>
            </a:rPr>
            <a:t>④</a:t>
          </a:r>
          <a:r>
            <a:rPr kumimoji="1" lang="ja-JP" altLang="ja-JP" sz="1000" b="0" i="0" baseline="0">
              <a:effectLst/>
              <a:latin typeface="+mn-lt"/>
              <a:ea typeface="+mn-ea"/>
              <a:cs typeface="+mn-cs"/>
            </a:rPr>
            <a:t> 扇形バブル散布図を</a:t>
          </a:r>
          <a:r>
            <a:rPr kumimoji="1" lang="ja-JP" altLang="en-US" sz="1000" b="0" i="0" baseline="0">
              <a:effectLst/>
              <a:latin typeface="+mn-lt"/>
              <a:ea typeface="+mn-ea"/>
              <a:cs typeface="+mn-cs"/>
            </a:rPr>
            <a:t>上下に</a:t>
          </a:r>
          <a:r>
            <a:rPr kumimoji="1" lang="ja-JP" altLang="ja-JP" sz="1000" b="0" i="0" baseline="0">
              <a:effectLst/>
              <a:latin typeface="+mn-lt"/>
              <a:ea typeface="+mn-ea"/>
              <a:cs typeface="+mn-cs"/>
            </a:rPr>
            <a:t>伸張したり圧縮するには，次の操作を何度か行う。</a:t>
          </a:r>
          <a:endParaRPr lang="ja-JP" altLang="ja-JP" sz="1000">
            <a:effectLst/>
          </a:endParaRPr>
        </a:p>
        <a:p>
          <a:pPr eaLnBrk="1" fontAlgn="auto" latinLnBrk="0" hangingPunct="1"/>
          <a:r>
            <a:rPr kumimoji="1" lang="ja-JP" altLang="ja-JP" sz="1000" b="0" i="0" baseline="0">
              <a:effectLst/>
              <a:latin typeface="+mn-lt"/>
              <a:ea typeface="+mn-ea"/>
              <a:cs typeface="+mn-cs"/>
            </a:rPr>
            <a:t>［横・縦軸］⇒［</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軸伸張］⇒［</a:t>
          </a:r>
          <a:r>
            <a:rPr kumimoji="1" lang="en-US" altLang="ja-JP" sz="1000" b="0" i="0" baseline="0">
              <a:effectLst/>
              <a:latin typeface="+mn-lt"/>
              <a:ea typeface="+mn-ea"/>
              <a:cs typeface="+mn-cs"/>
            </a:rPr>
            <a:t>110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101</a:t>
          </a:r>
          <a:r>
            <a:rPr kumimoji="1" lang="ja-JP" altLang="ja-JP" sz="1000" b="0" i="0" baseline="0">
              <a:effectLst/>
              <a:latin typeface="+mn-lt"/>
              <a:ea typeface="+mn-ea"/>
              <a:cs typeface="+mn-cs"/>
            </a:rPr>
            <a:t>％］</a:t>
          </a:r>
          <a:endParaRPr lang="ja-JP" altLang="ja-JP" sz="1000">
            <a:effectLst/>
          </a:endParaRPr>
        </a:p>
        <a:p>
          <a:pPr eaLnBrk="1" fontAlgn="auto" latinLnBrk="0" hangingPunct="1"/>
          <a:r>
            <a:rPr kumimoji="1" lang="ja-JP" altLang="ja-JP" sz="1000" b="0" i="0" baseline="0">
              <a:effectLst/>
              <a:latin typeface="+mn-lt"/>
              <a:ea typeface="+mn-ea"/>
              <a:cs typeface="+mn-cs"/>
            </a:rPr>
            <a:t>　　　　　</a:t>
          </a:r>
          <a:r>
            <a:rPr kumimoji="1" lang="ja-JP" altLang="en-US" sz="1000" b="0" i="0" baseline="0">
              <a:effectLst/>
              <a:latin typeface="+mn-lt"/>
              <a:ea typeface="+mn-ea"/>
              <a:cs typeface="+mn-cs"/>
            </a:rPr>
            <a:t>  </a:t>
          </a:r>
          <a:r>
            <a:rPr kumimoji="1" lang="ja-JP" altLang="ja-JP" sz="1000" b="0" i="0" baseline="0">
              <a:effectLst/>
              <a:latin typeface="+mn-lt"/>
              <a:ea typeface="+mn-ea"/>
              <a:cs typeface="+mn-cs"/>
            </a:rPr>
            <a:t>　⇒［</a:t>
          </a:r>
          <a:r>
            <a:rPr kumimoji="1" lang="ja-JP" altLang="en-US" sz="1000" b="0" i="0" baseline="0">
              <a:effectLst/>
              <a:latin typeface="+mn-lt"/>
              <a:ea typeface="+mn-ea"/>
              <a:cs typeface="+mn-cs"/>
            </a:rPr>
            <a:t>３次元縦</a:t>
          </a:r>
          <a:r>
            <a:rPr kumimoji="1" lang="ja-JP" altLang="ja-JP" sz="1000" b="0" i="0" baseline="0">
              <a:effectLst/>
              <a:latin typeface="+mn-lt"/>
              <a:ea typeface="+mn-ea"/>
              <a:cs typeface="+mn-cs"/>
            </a:rPr>
            <a:t>軸圧縮］⇒［</a:t>
          </a:r>
          <a:r>
            <a:rPr kumimoji="1" lang="en-US" altLang="ja-JP" sz="1000" b="0" i="0" baseline="0">
              <a:effectLst/>
              <a:latin typeface="+mn-lt"/>
              <a:ea typeface="+mn-ea"/>
              <a:cs typeface="+mn-cs"/>
            </a:rPr>
            <a:t>90</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a:t>
          </a:r>
          <a:r>
            <a:rPr kumimoji="1" lang="ja-JP" altLang="ja-JP" sz="1000" b="0" i="0" baseline="0">
              <a:effectLst/>
              <a:latin typeface="+mn-lt"/>
              <a:ea typeface="+mn-ea"/>
              <a:cs typeface="+mn-cs"/>
            </a:rPr>
            <a:t>［</a:t>
          </a:r>
          <a:r>
            <a:rPr kumimoji="1" lang="en-US" altLang="ja-JP" sz="1000" b="0" i="0" baseline="0">
              <a:effectLst/>
              <a:latin typeface="+mn-lt"/>
              <a:ea typeface="+mn-ea"/>
              <a:cs typeface="+mn-cs"/>
            </a:rPr>
            <a:t>99</a:t>
          </a:r>
          <a:r>
            <a:rPr kumimoji="1" lang="ja-JP" altLang="ja-JP" sz="1000" b="0" i="0" baseline="0">
              <a:effectLst/>
              <a:latin typeface="+mn-lt"/>
              <a:ea typeface="+mn-ea"/>
              <a:cs typeface="+mn-cs"/>
            </a:rPr>
            <a:t>％］</a:t>
          </a:r>
          <a:endParaRPr lang="ja-JP" altLang="ja-JP" sz="1000">
            <a:effectLst/>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ja-JP" altLang="en-US" sz="10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endParaRPr>
        </a:p>
      </xdr:txBody>
    </xdr:sp>
    <xdr:clientData/>
  </xdr:twoCellAnchor>
  <xdr:twoCellAnchor editAs="oneCell">
    <xdr:from>
      <xdr:col>0</xdr:col>
      <xdr:colOff>171450</xdr:colOff>
      <xdr:row>104</xdr:row>
      <xdr:rowOff>161925</xdr:rowOff>
    </xdr:from>
    <xdr:to>
      <xdr:col>4</xdr:col>
      <xdr:colOff>390525</xdr:colOff>
      <xdr:row>122</xdr:row>
      <xdr:rowOff>0</xdr:rowOff>
    </xdr:to>
    <xdr:pic>
      <xdr:nvPicPr>
        <xdr:cNvPr id="99" name="図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8659475"/>
          <a:ext cx="3914775" cy="2924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104</xdr:row>
      <xdr:rowOff>133350</xdr:rowOff>
    </xdr:from>
    <xdr:to>
      <xdr:col>16</xdr:col>
      <xdr:colOff>523875</xdr:colOff>
      <xdr:row>115</xdr:row>
      <xdr:rowOff>76200</xdr:rowOff>
    </xdr:to>
    <xdr:pic>
      <xdr:nvPicPr>
        <xdr:cNvPr id="100" name="図 5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105900" y="18630900"/>
          <a:ext cx="4962525"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666750</xdr:colOff>
      <xdr:row>104</xdr:row>
      <xdr:rowOff>104775</xdr:rowOff>
    </xdr:from>
    <xdr:to>
      <xdr:col>11</xdr:col>
      <xdr:colOff>381000</xdr:colOff>
      <xdr:row>120</xdr:row>
      <xdr:rowOff>114300</xdr:rowOff>
    </xdr:to>
    <xdr:pic>
      <xdr:nvPicPr>
        <xdr:cNvPr id="101" name="図 5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362450" y="18602325"/>
          <a:ext cx="446722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152400</xdr:colOff>
      <xdr:row>2</xdr:row>
      <xdr:rowOff>152400</xdr:rowOff>
    </xdr:from>
    <xdr:to>
      <xdr:col>31</xdr:col>
      <xdr:colOff>656493</xdr:colOff>
      <xdr:row>12</xdr:row>
      <xdr:rowOff>49823</xdr:rowOff>
    </xdr:to>
    <xdr:sp macro="" textlink="">
      <xdr:nvSpPr>
        <xdr:cNvPr id="89" name="テキスト ボックス 88"/>
        <xdr:cNvSpPr txBox="1"/>
      </xdr:nvSpPr>
      <xdr:spPr>
        <a:xfrm>
          <a:off x="17364075" y="628650"/>
          <a:ext cx="5304693" cy="1611923"/>
        </a:xfrm>
        <a:prstGeom prst="rect">
          <a:avLst/>
        </a:prstGeom>
        <a:solidFill>
          <a:schemeClr val="lt1"/>
        </a:solidFill>
        <a:ln w="19050" cmpd="sng">
          <a:solidFill>
            <a:srgbClr val="0070C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u="none" strike="noStrike">
              <a:solidFill>
                <a:schemeClr val="dk1"/>
              </a:solidFill>
              <a:effectLst/>
              <a:latin typeface="+mn-lt"/>
              <a:ea typeface="+mn-ea"/>
              <a:cs typeface="+mn-cs"/>
            </a:rPr>
            <a:t>コメント</a:t>
          </a:r>
          <a:endParaRPr lang="en-US" altLang="ja-JP" sz="1100" b="0" i="0" u="none" strike="noStrike">
            <a:solidFill>
              <a:schemeClr val="dk1"/>
            </a:solidFill>
            <a:effectLst/>
            <a:latin typeface="+mn-lt"/>
            <a:ea typeface="+mn-ea"/>
            <a:cs typeface="+mn-cs"/>
          </a:endParaRPr>
        </a:p>
        <a:p>
          <a:endParaRPr lang="en-US" altLang="ja-JP" sz="1100" b="0" i="0" u="none" strike="noStrike">
            <a:solidFill>
              <a:schemeClr val="dk1"/>
            </a:solidFill>
            <a:effectLst/>
            <a:latin typeface="+mn-lt"/>
            <a:ea typeface="+mn-ea"/>
            <a:cs typeface="+mn-cs"/>
          </a:endParaRPr>
        </a:p>
        <a:p>
          <a:r>
            <a:rPr lang="ja-JP" altLang="en-US"/>
            <a:t> </a:t>
          </a:r>
          <a:r>
            <a:rPr lang="ja-JP" altLang="en-US" sz="1100" b="0" i="0" u="none" strike="noStrike">
              <a:solidFill>
                <a:schemeClr val="dk1"/>
              </a:solidFill>
              <a:effectLst/>
              <a:latin typeface="+mn-lt"/>
              <a:ea typeface="+mn-ea"/>
              <a:cs typeface="+mn-cs"/>
            </a:rPr>
            <a:t>「商品一般」とは，何らかの商品に特定できない、あるいは複数種類に関する相談を指す。（出所：消費者白書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65</a:t>
          </a:r>
          <a:r>
            <a:rPr lang="ja-JP" altLang="en-US" sz="1100" b="0" i="0" u="none" strike="noStrike">
              <a:solidFill>
                <a:schemeClr val="dk1"/>
              </a:solidFill>
              <a:effectLst/>
              <a:latin typeface="+mn-lt"/>
              <a:ea typeface="+mn-ea"/>
              <a:cs typeface="+mn-cs"/>
            </a:rPr>
            <a:t>）</a:t>
          </a:r>
          <a:r>
            <a:rPr lang="en-US" altLang="ja-JP"/>
            <a:t> </a:t>
          </a:r>
        </a:p>
        <a:p>
          <a:endParaRPr lang="en-US" altLang="ja-JP" sz="1100" b="0" i="0" u="none" strike="noStrike">
            <a:solidFill>
              <a:schemeClr val="dk1"/>
            </a:solidFill>
            <a:effectLst/>
            <a:latin typeface="+mn-lt"/>
            <a:ea typeface="+mn-ea"/>
            <a:cs typeface="+mn-cs"/>
          </a:endParaRPr>
        </a:p>
        <a:p>
          <a:r>
            <a:rPr lang="ja-JP" altLang="en-US" sz="1100" b="0" i="0" u="none" strike="noStrike">
              <a:solidFill>
                <a:schemeClr val="dk1"/>
              </a:solidFill>
              <a:effectLst/>
              <a:latin typeface="+mn-lt"/>
              <a:ea typeface="+mn-ea"/>
              <a:cs typeface="+mn-cs"/>
            </a:rPr>
            <a:t>「商品一般」は、「怪しい電話勧誘があった」、「怪しいパンフレットが送られてきた」等、相談の対象商品が具体的にどのようなものか不明なケースや架空請求等が含まれます（出所：消費者白書</a:t>
          </a:r>
          <a:r>
            <a:rPr lang="en-US" altLang="ja-JP" sz="1100" b="0" i="0" u="none" strike="noStrike">
              <a:solidFill>
                <a:schemeClr val="dk1"/>
              </a:solidFill>
              <a:effectLst/>
              <a:latin typeface="+mn-lt"/>
              <a:ea typeface="+mn-ea"/>
              <a:cs typeface="+mn-cs"/>
            </a:rPr>
            <a:t>2014</a:t>
          </a:r>
          <a:r>
            <a:rPr lang="ja-JP" altLang="en-US" sz="1100" b="0" i="0" u="none" strike="noStrike">
              <a:solidFill>
                <a:schemeClr val="dk1"/>
              </a:solidFill>
              <a:effectLst/>
              <a:latin typeface="+mn-lt"/>
              <a:ea typeface="+mn-ea"/>
              <a:cs typeface="+mn-cs"/>
            </a:rPr>
            <a:t>年版ｐ</a:t>
          </a:r>
          <a:r>
            <a:rPr lang="en-US" altLang="ja-JP" sz="1100" b="0" i="0" u="none" strike="noStrike">
              <a:solidFill>
                <a:schemeClr val="dk1"/>
              </a:solidFill>
              <a:effectLst/>
              <a:latin typeface="+mn-lt"/>
              <a:ea typeface="+mn-ea"/>
              <a:cs typeface="+mn-cs"/>
            </a:rPr>
            <a:t>124</a:t>
          </a:r>
          <a:r>
            <a:rPr lang="ja-JP" altLang="en-US" sz="1100" b="0" i="0" u="none" strike="noStrike">
              <a:solidFill>
                <a:schemeClr val="dk1"/>
              </a:solidFill>
              <a:effectLst/>
              <a:latin typeface="+mn-lt"/>
              <a:ea typeface="+mn-ea"/>
              <a:cs typeface="+mn-cs"/>
            </a:rPr>
            <a:t>）</a:t>
          </a:r>
          <a:r>
            <a:rPr lang="en-US" altLang="ja-JP"/>
            <a:t> </a:t>
          </a:r>
          <a:endParaRPr kumimoji="1" lang="ja-JP" altLang="en-US" sz="1100"/>
        </a:p>
      </xdr:txBody>
    </xdr:sp>
    <xdr:clientData/>
  </xdr:twoCellAnchor>
  <xdr:twoCellAnchor>
    <xdr:from>
      <xdr:col>12</xdr:col>
      <xdr:colOff>476249</xdr:colOff>
      <xdr:row>15</xdr:row>
      <xdr:rowOff>66675</xdr:rowOff>
    </xdr:from>
    <xdr:to>
      <xdr:col>14</xdr:col>
      <xdr:colOff>219074</xdr:colOff>
      <xdr:row>17</xdr:row>
      <xdr:rowOff>28575</xdr:rowOff>
    </xdr:to>
    <xdr:sp macro="" textlink="P51">
      <xdr:nvSpPr>
        <xdr:cNvPr id="104" name="AutoShape 34"/>
        <xdr:cNvSpPr>
          <a:spLocks/>
        </xdr:cNvSpPr>
      </xdr:nvSpPr>
      <xdr:spPr bwMode="auto">
        <a:xfrm>
          <a:off x="9563099" y="2771775"/>
          <a:ext cx="1266825" cy="304800"/>
        </a:xfrm>
        <a:prstGeom prst="callout2">
          <a:avLst>
            <a:gd name="adj1" fmla="val -7560"/>
            <a:gd name="adj2" fmla="val 32026"/>
            <a:gd name="adj3" fmla="val -91449"/>
            <a:gd name="adj4" fmla="val 50026"/>
            <a:gd name="adj5" fmla="val -254309"/>
            <a:gd name="adj6" fmla="val 5037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257175</xdr:colOff>
      <xdr:row>16</xdr:row>
      <xdr:rowOff>19051</xdr:rowOff>
    </xdr:from>
    <xdr:to>
      <xdr:col>8</xdr:col>
      <xdr:colOff>457200</xdr:colOff>
      <xdr:row>17</xdr:row>
      <xdr:rowOff>19051</xdr:rowOff>
    </xdr:to>
    <xdr:sp macro="" textlink="P54">
      <xdr:nvSpPr>
        <xdr:cNvPr id="105" name="AutoShape 34"/>
        <xdr:cNvSpPr>
          <a:spLocks/>
        </xdr:cNvSpPr>
      </xdr:nvSpPr>
      <xdr:spPr bwMode="auto">
        <a:xfrm>
          <a:off x="5324475" y="2895601"/>
          <a:ext cx="1571625" cy="171450"/>
        </a:xfrm>
        <a:prstGeom prst="callout2">
          <a:avLst>
            <a:gd name="adj1" fmla="val 63620"/>
            <a:gd name="adj2" fmla="val -4674"/>
            <a:gd name="adj3" fmla="val 62827"/>
            <a:gd name="adj4" fmla="val -31744"/>
            <a:gd name="adj5" fmla="val 585621"/>
            <a:gd name="adj6" fmla="val -5371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D6A1CF9-8B3A-457B-90C3-2E4373C599FC}" type="TxLink">
            <a:rPr lang="en-US" altLang="en-US" sz="1100" b="0" i="0" u="none" strike="noStrike" baseline="0">
              <a:solidFill>
                <a:srgbClr val="000000"/>
              </a:solidFill>
              <a:latin typeface="ＭＳ Ｐゴシック"/>
              <a:ea typeface="ＭＳ Ｐゴシック"/>
            </a:rPr>
            <a:pPr algn="l" rtl="0">
              <a:defRPr sz="1000"/>
            </a:pPr>
            <a:t>d 商品一般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11</xdr:col>
      <xdr:colOff>57149</xdr:colOff>
      <xdr:row>10</xdr:row>
      <xdr:rowOff>161925</xdr:rowOff>
    </xdr:from>
    <xdr:to>
      <xdr:col>13</xdr:col>
      <xdr:colOff>171450</xdr:colOff>
      <xdr:row>12</xdr:row>
      <xdr:rowOff>47625</xdr:rowOff>
    </xdr:to>
    <xdr:sp macro="" textlink="P52">
      <xdr:nvSpPr>
        <xdr:cNvPr id="106" name="AutoShape 34"/>
        <xdr:cNvSpPr>
          <a:spLocks/>
        </xdr:cNvSpPr>
      </xdr:nvSpPr>
      <xdr:spPr bwMode="auto">
        <a:xfrm>
          <a:off x="8505824" y="2009775"/>
          <a:ext cx="1390651" cy="228600"/>
        </a:xfrm>
        <a:prstGeom prst="callout2">
          <a:avLst>
            <a:gd name="adj1" fmla="val 62232"/>
            <a:gd name="adj2" fmla="val -401"/>
            <a:gd name="adj3" fmla="val 68661"/>
            <a:gd name="adj4" fmla="val -20900"/>
            <a:gd name="adj5" fmla="val -44894"/>
            <a:gd name="adj6" fmla="val -4412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532887C-2608-4E5E-A054-F490C5692819}" type="TxLink">
            <a:rPr lang="en-US" altLang="en-US" sz="1100" b="0" i="0" u="none" strike="noStrike" baseline="0">
              <a:solidFill>
                <a:srgbClr val="000000"/>
              </a:solidFill>
              <a:latin typeface="ＭＳ Ｐゴシック"/>
              <a:ea typeface="ＭＳ Ｐゴシック"/>
            </a:rPr>
            <a:pPr algn="l" rtl="0">
              <a:defRPr sz="1000"/>
            </a:pPr>
            <a:t>b 化粧品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657225</xdr:colOff>
      <xdr:row>15</xdr:row>
      <xdr:rowOff>19049</xdr:rowOff>
    </xdr:from>
    <xdr:to>
      <xdr:col>7</xdr:col>
      <xdr:colOff>9525</xdr:colOff>
      <xdr:row>16</xdr:row>
      <xdr:rowOff>133350</xdr:rowOff>
    </xdr:to>
    <xdr:sp macro="" textlink="P55">
      <xdr:nvSpPr>
        <xdr:cNvPr id="107" name="AutoShape 34"/>
        <xdr:cNvSpPr>
          <a:spLocks/>
        </xdr:cNvSpPr>
      </xdr:nvSpPr>
      <xdr:spPr bwMode="auto">
        <a:xfrm>
          <a:off x="4352925" y="2724149"/>
          <a:ext cx="1409700" cy="285751"/>
        </a:xfrm>
        <a:prstGeom prst="callout2">
          <a:avLst>
            <a:gd name="adj1" fmla="val 54732"/>
            <a:gd name="adj2" fmla="val -202"/>
            <a:gd name="adj3" fmla="val 54769"/>
            <a:gd name="adj4" fmla="val -12698"/>
            <a:gd name="adj5" fmla="val 260792"/>
            <a:gd name="adj6" fmla="val -4517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B98B2F9-575E-4C3E-8E06-2AA3D6074B93}" type="TxLink">
            <a:rPr lang="en-US" altLang="en-US" sz="1100" b="0" i="0" u="none" strike="noStrike" baseline="0">
              <a:solidFill>
                <a:srgbClr val="000000"/>
              </a:solidFill>
              <a:latin typeface="ＭＳ Ｐゴシック"/>
              <a:ea typeface="ＭＳ Ｐゴシック"/>
            </a:rPr>
            <a:pPr algn="l" rtl="0">
              <a:defRPr sz="1000"/>
            </a:pPr>
            <a:t>e 内職・副業</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495300</xdr:colOff>
      <xdr:row>24</xdr:row>
      <xdr:rowOff>152400</xdr:rowOff>
    </xdr:from>
    <xdr:to>
      <xdr:col>5</xdr:col>
      <xdr:colOff>676275</xdr:colOff>
      <xdr:row>26</xdr:row>
      <xdr:rowOff>19050</xdr:rowOff>
    </xdr:to>
    <xdr:sp macro="" textlink="P58">
      <xdr:nvSpPr>
        <xdr:cNvPr id="108" name="AutoShape 34"/>
        <xdr:cNvSpPr>
          <a:spLocks/>
        </xdr:cNvSpPr>
      </xdr:nvSpPr>
      <xdr:spPr bwMode="auto">
        <a:xfrm>
          <a:off x="3505200" y="4400550"/>
          <a:ext cx="1552575" cy="209550"/>
        </a:xfrm>
        <a:prstGeom prst="callout2">
          <a:avLst>
            <a:gd name="adj1" fmla="val 58065"/>
            <a:gd name="adj2" fmla="val -8310"/>
            <a:gd name="adj3" fmla="val 52801"/>
            <a:gd name="adj4" fmla="val -20542"/>
            <a:gd name="adj5" fmla="val 289508"/>
            <a:gd name="adj6" fmla="val -39968"/>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4D8BBF4-DF52-450E-8277-9E44AF6FF097}" type="TxLink">
            <a:rPr lang="en-US" altLang="en-US" sz="1100" b="0" i="0" u="none" strike="noStrike" baseline="0">
              <a:solidFill>
                <a:srgbClr val="000000"/>
              </a:solidFill>
              <a:latin typeface="ＭＳ Ｐゴシック"/>
              <a:ea typeface="ＭＳ Ｐゴシック"/>
            </a:rPr>
            <a:pPr algn="l" rtl="0">
              <a:defRPr sz="1000"/>
            </a:pPr>
            <a:t>h 放送・コンテンツ等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6</xdr:col>
      <xdr:colOff>342899</xdr:colOff>
      <xdr:row>29</xdr:row>
      <xdr:rowOff>9525</xdr:rowOff>
    </xdr:from>
    <xdr:to>
      <xdr:col>8</xdr:col>
      <xdr:colOff>561974</xdr:colOff>
      <xdr:row>30</xdr:row>
      <xdr:rowOff>9525</xdr:rowOff>
    </xdr:to>
    <xdr:sp macro="" textlink="P53">
      <xdr:nvSpPr>
        <xdr:cNvPr id="109" name="AutoShape 34"/>
        <xdr:cNvSpPr>
          <a:spLocks/>
        </xdr:cNvSpPr>
      </xdr:nvSpPr>
      <xdr:spPr bwMode="auto">
        <a:xfrm>
          <a:off x="5410199" y="5114925"/>
          <a:ext cx="1590675" cy="171450"/>
        </a:xfrm>
        <a:prstGeom prst="callout2">
          <a:avLst>
            <a:gd name="adj1" fmla="val 58065"/>
            <a:gd name="adj2" fmla="val -1064"/>
            <a:gd name="adj3" fmla="val 57563"/>
            <a:gd name="adj4" fmla="val -14999"/>
            <a:gd name="adj5" fmla="val 497126"/>
            <a:gd name="adj6" fmla="val -3516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6B8DB0F-031C-4141-8D7F-13FF100568BC}" type="TxLink">
            <a:rPr lang="en-US" altLang="en-US" sz="1100" b="0" i="0" u="none" strike="noStrike" baseline="0">
              <a:solidFill>
                <a:srgbClr val="000000"/>
              </a:solidFill>
              <a:latin typeface="ＭＳ Ｐゴシック"/>
              <a:ea typeface="ＭＳ Ｐゴシック"/>
            </a:rPr>
            <a:pPr algn="l" rtl="0">
              <a:defRPr sz="1000"/>
            </a:pPr>
            <a:t>c ファンド型投資商品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457200</xdr:colOff>
      <xdr:row>32</xdr:row>
      <xdr:rowOff>28575</xdr:rowOff>
    </xdr:from>
    <xdr:to>
      <xdr:col>7</xdr:col>
      <xdr:colOff>676275</xdr:colOff>
      <xdr:row>33</xdr:row>
      <xdr:rowOff>85725</xdr:rowOff>
    </xdr:to>
    <xdr:sp macro="" textlink="P56">
      <xdr:nvSpPr>
        <xdr:cNvPr id="110" name="AutoShape 34"/>
        <xdr:cNvSpPr>
          <a:spLocks/>
        </xdr:cNvSpPr>
      </xdr:nvSpPr>
      <xdr:spPr bwMode="auto">
        <a:xfrm>
          <a:off x="4152900" y="5648325"/>
          <a:ext cx="2276475" cy="228600"/>
        </a:xfrm>
        <a:prstGeom prst="callout2">
          <a:avLst>
            <a:gd name="adj1" fmla="val 58065"/>
            <a:gd name="adj2" fmla="val -8310"/>
            <a:gd name="adj3" fmla="val 62324"/>
            <a:gd name="adj4" fmla="val -22905"/>
            <a:gd name="adj5" fmla="val 316783"/>
            <a:gd name="adj6" fmla="val -4009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7FD46A77-68A2-4278-9337-4DAD8B0FC9F6}" type="TxLink">
            <a:rPr lang="en-US" altLang="en-US" sz="1100" b="0" i="0" u="none" strike="noStrike" baseline="0">
              <a:solidFill>
                <a:srgbClr val="000000"/>
              </a:solidFill>
              <a:latin typeface="ＭＳ Ｐゴシック"/>
              <a:ea typeface="ＭＳ Ｐゴシック"/>
            </a:rPr>
            <a:pPr algn="l" rtl="0">
              <a:defRPr sz="1000"/>
            </a:pPr>
            <a:t>f 飲料</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104775</xdr:colOff>
      <xdr:row>15</xdr:row>
      <xdr:rowOff>152400</xdr:rowOff>
    </xdr:from>
    <xdr:to>
      <xdr:col>6</xdr:col>
      <xdr:colOff>209550</xdr:colOff>
      <xdr:row>17</xdr:row>
      <xdr:rowOff>38100</xdr:rowOff>
    </xdr:to>
    <xdr:sp macro="" textlink="P63">
      <xdr:nvSpPr>
        <xdr:cNvPr id="111" name="AutoShape 34"/>
        <xdr:cNvSpPr>
          <a:spLocks/>
        </xdr:cNvSpPr>
      </xdr:nvSpPr>
      <xdr:spPr bwMode="auto">
        <a:xfrm>
          <a:off x="3114675" y="2857500"/>
          <a:ext cx="2162175" cy="228600"/>
        </a:xfrm>
        <a:prstGeom prst="callout2">
          <a:avLst>
            <a:gd name="adj1" fmla="val 45565"/>
            <a:gd name="adj2" fmla="val -381"/>
            <a:gd name="adj3" fmla="val 37718"/>
            <a:gd name="adj4" fmla="val -6979"/>
            <a:gd name="adj5" fmla="val 1487357"/>
            <a:gd name="adj6" fmla="val -502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1F68C7C-5A7C-4590-A4E3-85F9D0128B42}" type="TxLink">
            <a:rPr lang="en-US" altLang="en-US" sz="1100" b="0" i="0" u="none" strike="noStrike" baseline="0">
              <a:solidFill>
                <a:srgbClr val="000000"/>
              </a:solidFill>
              <a:latin typeface="ＭＳ Ｐゴシック"/>
              <a:ea typeface="ＭＳ Ｐゴシック"/>
            </a:rPr>
            <a:pPr algn="l" rtl="0">
              <a:defRPr sz="1000"/>
            </a:pPr>
            <a:t>m 洋装下着</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257175</xdr:colOff>
      <xdr:row>29</xdr:row>
      <xdr:rowOff>85725</xdr:rowOff>
    </xdr:from>
    <xdr:to>
      <xdr:col>6</xdr:col>
      <xdr:colOff>361950</xdr:colOff>
      <xdr:row>30</xdr:row>
      <xdr:rowOff>142875</xdr:rowOff>
    </xdr:to>
    <xdr:sp macro="" textlink="P59">
      <xdr:nvSpPr>
        <xdr:cNvPr id="112" name="AutoShape 34"/>
        <xdr:cNvSpPr>
          <a:spLocks/>
        </xdr:cNvSpPr>
      </xdr:nvSpPr>
      <xdr:spPr bwMode="auto">
        <a:xfrm>
          <a:off x="3267075" y="5191125"/>
          <a:ext cx="2162175" cy="228600"/>
        </a:xfrm>
        <a:prstGeom prst="callout2">
          <a:avLst>
            <a:gd name="adj1" fmla="val 53899"/>
            <a:gd name="adj2" fmla="val -2142"/>
            <a:gd name="adj3" fmla="val 50218"/>
            <a:gd name="adj4" fmla="val -7861"/>
            <a:gd name="adj5" fmla="val 299858"/>
            <a:gd name="adj6" fmla="val -26452"/>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9448EEB-695C-4346-B571-D8E714EE212B}" type="TxLink">
            <a:rPr lang="en-US" altLang="en-US" sz="1100" b="0" i="0" u="none" strike="noStrike" baseline="0">
              <a:solidFill>
                <a:srgbClr val="000000"/>
              </a:solidFill>
              <a:latin typeface="ＭＳ Ｐゴシック"/>
              <a:ea typeface="ＭＳ Ｐゴシック"/>
            </a:rPr>
            <a:pPr algn="l" rtl="0">
              <a:defRPr sz="1000"/>
            </a:pPr>
            <a:t>i 役務一般</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190500</xdr:colOff>
      <xdr:row>11</xdr:row>
      <xdr:rowOff>142875</xdr:rowOff>
    </xdr:from>
    <xdr:to>
      <xdr:col>5</xdr:col>
      <xdr:colOff>295275</xdr:colOff>
      <xdr:row>13</xdr:row>
      <xdr:rowOff>28575</xdr:rowOff>
    </xdr:to>
    <xdr:sp macro="" textlink="P66">
      <xdr:nvSpPr>
        <xdr:cNvPr id="113" name="AutoShape 34"/>
        <xdr:cNvSpPr>
          <a:spLocks/>
        </xdr:cNvSpPr>
      </xdr:nvSpPr>
      <xdr:spPr bwMode="auto">
        <a:xfrm>
          <a:off x="2514600" y="2162175"/>
          <a:ext cx="2162175" cy="228600"/>
        </a:xfrm>
        <a:prstGeom prst="callout2">
          <a:avLst>
            <a:gd name="adj1" fmla="val 58066"/>
            <a:gd name="adj2" fmla="val -381"/>
            <a:gd name="adj3" fmla="val 54385"/>
            <a:gd name="adj4" fmla="val -6979"/>
            <a:gd name="adj5" fmla="val 1804024"/>
            <a:gd name="adj6" fmla="val -3746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C561782-6070-4C6C-890E-9615EBE386D0}" type="TxLink">
            <a:rPr lang="en-US" altLang="en-US" sz="1100" b="0" i="0" u="none" strike="noStrike" baseline="0">
              <a:solidFill>
                <a:srgbClr val="000000"/>
              </a:solidFill>
              <a:latin typeface="ＭＳ Ｐゴシック"/>
              <a:ea typeface="ＭＳ Ｐゴシック"/>
            </a:rPr>
            <a:pPr algn="l" rtl="0">
              <a:defRPr sz="1000"/>
            </a:pPr>
            <a:t>p 無限連鎖講</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590550</xdr:colOff>
      <xdr:row>38</xdr:row>
      <xdr:rowOff>57150</xdr:rowOff>
    </xdr:from>
    <xdr:to>
      <xdr:col>6</xdr:col>
      <xdr:colOff>9525</xdr:colOff>
      <xdr:row>39</xdr:row>
      <xdr:rowOff>114300</xdr:rowOff>
    </xdr:to>
    <xdr:sp macro="" textlink="P65">
      <xdr:nvSpPr>
        <xdr:cNvPr id="114" name="AutoShape 34"/>
        <xdr:cNvSpPr>
          <a:spLocks/>
        </xdr:cNvSpPr>
      </xdr:nvSpPr>
      <xdr:spPr bwMode="auto">
        <a:xfrm>
          <a:off x="2914650" y="6705600"/>
          <a:ext cx="2162175" cy="228600"/>
        </a:xfrm>
        <a:prstGeom prst="callout2">
          <a:avLst>
            <a:gd name="adj1" fmla="val 58065"/>
            <a:gd name="adj2" fmla="val -8310"/>
            <a:gd name="adj3" fmla="val 50218"/>
            <a:gd name="adj4" fmla="val -25042"/>
            <a:gd name="adj5" fmla="val -33476"/>
            <a:gd name="adj6" fmla="val -5068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81EAEE8-7A6C-41AC-A081-F41AB9D58E38}" type="TxLink">
            <a:rPr lang="en-US" altLang="en-US" sz="1100" b="0" i="0" u="none" strike="noStrike" baseline="0">
              <a:solidFill>
                <a:srgbClr val="000000"/>
              </a:solidFill>
              <a:latin typeface="ＭＳ Ｐゴシック"/>
              <a:ea typeface="ＭＳ Ｐゴシック"/>
            </a:rPr>
            <a:pPr algn="l" rtl="0">
              <a:defRPr sz="1000"/>
            </a:pPr>
            <a:t>o 家具・寝具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4</xdr:col>
      <xdr:colOff>114300</xdr:colOff>
      <xdr:row>31</xdr:row>
      <xdr:rowOff>38100</xdr:rowOff>
    </xdr:from>
    <xdr:to>
      <xdr:col>6</xdr:col>
      <xdr:colOff>314325</xdr:colOff>
      <xdr:row>32</xdr:row>
      <xdr:rowOff>38100</xdr:rowOff>
    </xdr:to>
    <xdr:sp macro="" textlink="P57">
      <xdr:nvSpPr>
        <xdr:cNvPr id="115" name="AutoShape 34"/>
        <xdr:cNvSpPr>
          <a:spLocks/>
        </xdr:cNvSpPr>
      </xdr:nvSpPr>
      <xdr:spPr bwMode="auto">
        <a:xfrm>
          <a:off x="3810000" y="5486400"/>
          <a:ext cx="1571625" cy="171450"/>
        </a:xfrm>
        <a:prstGeom prst="callout2">
          <a:avLst>
            <a:gd name="adj1" fmla="val 35843"/>
            <a:gd name="adj2" fmla="val -1038"/>
            <a:gd name="adj3" fmla="val 29494"/>
            <a:gd name="adj4" fmla="val -17804"/>
            <a:gd name="adj5" fmla="val 374509"/>
            <a:gd name="adj6" fmla="val -5008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C52AC8E2-5229-4F8D-8DC6-2B42557BB461}" type="TxLink">
            <a:rPr lang="en-US" altLang="en-US" sz="1100" b="0" i="0" u="none" strike="noStrike" baseline="0">
              <a:solidFill>
                <a:srgbClr val="000000"/>
              </a:solidFill>
              <a:latin typeface="ＭＳ Ｐゴシック"/>
              <a:ea typeface="ＭＳ Ｐゴシック"/>
            </a:rPr>
            <a:pPr algn="l" rtl="0">
              <a:defRPr sz="1000"/>
            </a:pPr>
            <a:t>g 食器・台所用品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619125</xdr:colOff>
      <xdr:row>39</xdr:row>
      <xdr:rowOff>95250</xdr:rowOff>
    </xdr:from>
    <xdr:to>
      <xdr:col>6</xdr:col>
      <xdr:colOff>38100</xdr:colOff>
      <xdr:row>40</xdr:row>
      <xdr:rowOff>152400</xdr:rowOff>
    </xdr:to>
    <xdr:sp macro="" textlink="P67">
      <xdr:nvSpPr>
        <xdr:cNvPr id="124" name="AutoShape 34"/>
        <xdr:cNvSpPr>
          <a:spLocks/>
        </xdr:cNvSpPr>
      </xdr:nvSpPr>
      <xdr:spPr bwMode="auto">
        <a:xfrm>
          <a:off x="2943225" y="6915150"/>
          <a:ext cx="2162175" cy="228600"/>
        </a:xfrm>
        <a:prstGeom prst="callout2">
          <a:avLst>
            <a:gd name="adj1" fmla="val 41399"/>
            <a:gd name="adj2" fmla="val -821"/>
            <a:gd name="adj3" fmla="val 29385"/>
            <a:gd name="adj4" fmla="val -19315"/>
            <a:gd name="adj5" fmla="val -120977"/>
            <a:gd name="adj6" fmla="val -5905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1E6A7E65-3C87-4BD7-8534-ED360242F6FF}" type="TxLink">
            <a:rPr lang="en-US" altLang="en-US" sz="1100" b="0" i="0" u="none" strike="noStrike" baseline="0">
              <a:solidFill>
                <a:srgbClr val="000000"/>
              </a:solidFill>
              <a:latin typeface="ＭＳ Ｐゴシック"/>
              <a:ea typeface="ＭＳ Ｐゴシック"/>
            </a:rPr>
            <a:pPr algn="l" rtl="0">
              <a:defRPr sz="1000"/>
            </a:pPr>
            <a:t>q 洗浄剤等</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457200</xdr:colOff>
      <xdr:row>12</xdr:row>
      <xdr:rowOff>133350</xdr:rowOff>
    </xdr:from>
    <xdr:to>
      <xdr:col>5</xdr:col>
      <xdr:colOff>561975</xdr:colOff>
      <xdr:row>14</xdr:row>
      <xdr:rowOff>19050</xdr:rowOff>
    </xdr:to>
    <xdr:sp macro="" textlink="P60">
      <xdr:nvSpPr>
        <xdr:cNvPr id="125" name="AutoShape 34"/>
        <xdr:cNvSpPr>
          <a:spLocks/>
        </xdr:cNvSpPr>
      </xdr:nvSpPr>
      <xdr:spPr bwMode="auto">
        <a:xfrm>
          <a:off x="2781300" y="2324100"/>
          <a:ext cx="2162175" cy="228600"/>
        </a:xfrm>
        <a:prstGeom prst="callout2">
          <a:avLst>
            <a:gd name="adj1" fmla="val 53899"/>
            <a:gd name="adj2" fmla="val -2142"/>
            <a:gd name="adj3" fmla="val 50218"/>
            <a:gd name="adj4" fmla="val -7861"/>
            <a:gd name="adj5" fmla="val 1229024"/>
            <a:gd name="adj6" fmla="val -31739"/>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ABEAC4DE-75C2-4227-A0A8-5EFF070CDD6B}" type="TxLink">
            <a:rPr lang="en-US" altLang="en-US" sz="1100" b="0" i="0" u="none" strike="noStrike" baseline="0">
              <a:solidFill>
                <a:srgbClr val="000000"/>
              </a:solidFill>
              <a:latin typeface="ＭＳ Ｐゴシック"/>
              <a:ea typeface="ＭＳ Ｐゴシック"/>
            </a:rPr>
            <a:pPr algn="l" rtl="0">
              <a:defRPr sz="1000"/>
            </a:pPr>
            <a:t>j 学習教材</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238125</xdr:colOff>
      <xdr:row>37</xdr:row>
      <xdr:rowOff>104775</xdr:rowOff>
    </xdr:from>
    <xdr:to>
      <xdr:col>5</xdr:col>
      <xdr:colOff>342900</xdr:colOff>
      <xdr:row>38</xdr:row>
      <xdr:rowOff>161925</xdr:rowOff>
    </xdr:to>
    <xdr:sp macro="" textlink="P61">
      <xdr:nvSpPr>
        <xdr:cNvPr id="126" name="AutoShape 34"/>
        <xdr:cNvSpPr>
          <a:spLocks/>
        </xdr:cNvSpPr>
      </xdr:nvSpPr>
      <xdr:spPr bwMode="auto">
        <a:xfrm>
          <a:off x="2562225" y="6581775"/>
          <a:ext cx="2162175" cy="228600"/>
        </a:xfrm>
        <a:prstGeom prst="callout2">
          <a:avLst>
            <a:gd name="adj1" fmla="val 53899"/>
            <a:gd name="adj2" fmla="val -2142"/>
            <a:gd name="adj3" fmla="val 46051"/>
            <a:gd name="adj4" fmla="val -11826"/>
            <a:gd name="adj5" fmla="val 16524"/>
            <a:gd name="adj6" fmla="val -2248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6AF8603-FB74-46BC-9DAD-F6F55D2930C9}" type="TxLink">
            <a:rPr lang="en-US" altLang="en-US" sz="1100" b="0" i="0" u="none" strike="noStrike" baseline="0">
              <a:solidFill>
                <a:srgbClr val="000000"/>
              </a:solidFill>
              <a:latin typeface="ＭＳ Ｐゴシック"/>
              <a:ea typeface="ＭＳ Ｐゴシック"/>
            </a:rPr>
            <a:pPr algn="l" rtl="0">
              <a:defRPr sz="1000"/>
            </a:pPr>
            <a:t>k 医療用具</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0</xdr:colOff>
      <xdr:row>13</xdr:row>
      <xdr:rowOff>114300</xdr:rowOff>
    </xdr:from>
    <xdr:to>
      <xdr:col>6</xdr:col>
      <xdr:colOff>104775</xdr:colOff>
      <xdr:row>15</xdr:row>
      <xdr:rowOff>0</xdr:rowOff>
    </xdr:to>
    <xdr:sp macro="" textlink="P62">
      <xdr:nvSpPr>
        <xdr:cNvPr id="127" name="AutoShape 34"/>
        <xdr:cNvSpPr>
          <a:spLocks/>
        </xdr:cNvSpPr>
      </xdr:nvSpPr>
      <xdr:spPr bwMode="auto">
        <a:xfrm>
          <a:off x="3009900" y="2476500"/>
          <a:ext cx="2162175" cy="228600"/>
        </a:xfrm>
        <a:prstGeom prst="callout2">
          <a:avLst>
            <a:gd name="adj1" fmla="val 53899"/>
            <a:gd name="adj2" fmla="val -2142"/>
            <a:gd name="adj3" fmla="val 54385"/>
            <a:gd name="adj4" fmla="val -12707"/>
            <a:gd name="adj5" fmla="val 1433191"/>
            <a:gd name="adj6" fmla="val -44954"/>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CC3ACF2-AE0D-4BA4-933A-916C29F68BB8}" type="TxLink">
            <a:rPr lang="en-US" altLang="en-US" sz="1100" b="0" i="0" u="none" strike="noStrike" baseline="0">
              <a:solidFill>
                <a:srgbClr val="000000"/>
              </a:solidFill>
              <a:latin typeface="ＭＳ Ｐゴシック"/>
              <a:ea typeface="ＭＳ Ｐゴシック"/>
            </a:rPr>
            <a:pPr algn="l" rtl="0">
              <a:defRPr sz="1000"/>
            </a:pPr>
            <a:t>l 教室・講座</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285750</xdr:colOff>
      <xdr:row>14</xdr:row>
      <xdr:rowOff>47625</xdr:rowOff>
    </xdr:from>
    <xdr:to>
      <xdr:col>6</xdr:col>
      <xdr:colOff>390525</xdr:colOff>
      <xdr:row>15</xdr:row>
      <xdr:rowOff>104775</xdr:rowOff>
    </xdr:to>
    <xdr:sp macro="" textlink="P64">
      <xdr:nvSpPr>
        <xdr:cNvPr id="128" name="AutoShape 34"/>
        <xdr:cNvSpPr>
          <a:spLocks/>
        </xdr:cNvSpPr>
      </xdr:nvSpPr>
      <xdr:spPr bwMode="auto">
        <a:xfrm>
          <a:off x="3295650" y="2581275"/>
          <a:ext cx="2162175" cy="228600"/>
        </a:xfrm>
        <a:prstGeom prst="callout2">
          <a:avLst>
            <a:gd name="adj1" fmla="val 58065"/>
            <a:gd name="adj2" fmla="val -8310"/>
            <a:gd name="adj3" fmla="val 50218"/>
            <a:gd name="adj4" fmla="val -19755"/>
            <a:gd name="adj5" fmla="val 1562358"/>
            <a:gd name="adj6" fmla="val -6037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2EBDD598-A192-43B0-B912-3B40BB5BF920}" type="TxLink">
            <a:rPr lang="en-US" altLang="en-US" sz="1100" b="0" i="0" u="none" strike="noStrike" baseline="0">
              <a:solidFill>
                <a:srgbClr val="000000"/>
              </a:solidFill>
              <a:latin typeface="ＭＳ Ｐゴシック"/>
              <a:ea typeface="ＭＳ Ｐゴシック"/>
            </a:rPr>
            <a:pPr algn="l" rtl="0">
              <a:defRPr sz="1000"/>
            </a:pPr>
            <a:t>n パソコン・パソコン関連用品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7</xdr:col>
      <xdr:colOff>352425</xdr:colOff>
      <xdr:row>20</xdr:row>
      <xdr:rowOff>85725</xdr:rowOff>
    </xdr:from>
    <xdr:to>
      <xdr:col>10</xdr:col>
      <xdr:colOff>0</xdr:colOff>
      <xdr:row>57</xdr:row>
      <xdr:rowOff>104775</xdr:rowOff>
    </xdr:to>
    <xdr:sp macro="" textlink="">
      <xdr:nvSpPr>
        <xdr:cNvPr id="138" name="円弧 137"/>
        <xdr:cNvSpPr/>
      </xdr:nvSpPr>
      <xdr:spPr>
        <a:xfrm>
          <a:off x="6105525" y="3648075"/>
          <a:ext cx="1704975" cy="6467475"/>
        </a:xfrm>
        <a:prstGeom prst="arc">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xdr:col>
      <xdr:colOff>190500</xdr:colOff>
      <xdr:row>51</xdr:row>
      <xdr:rowOff>142875</xdr:rowOff>
    </xdr:from>
    <xdr:to>
      <xdr:col>15</xdr:col>
      <xdr:colOff>614729</xdr:colOff>
      <xdr:row>72</xdr:row>
      <xdr:rowOff>114300</xdr:rowOff>
    </xdr:to>
    <xdr:sp macro="" textlink="">
      <xdr:nvSpPr>
        <xdr:cNvPr id="92" name="円形吹き出し 91"/>
        <xdr:cNvSpPr/>
      </xdr:nvSpPr>
      <xdr:spPr>
        <a:xfrm>
          <a:off x="3200400" y="9067800"/>
          <a:ext cx="8682404" cy="3771900"/>
        </a:xfrm>
        <a:prstGeom prst="wedgeEllipseCallout">
          <a:avLst>
            <a:gd name="adj1" fmla="val 103063"/>
            <a:gd name="adj2" fmla="val -970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50">
              <a:solidFill>
                <a:schemeClr val="tx1"/>
              </a:solidFill>
              <a:latin typeface="+mn-ea"/>
              <a:ea typeface="+mn-ea"/>
            </a:rPr>
            <a:t>XCAMPUS </a:t>
          </a:r>
          <a:r>
            <a:rPr kumimoji="1" lang="ja-JP" altLang="en-US" sz="1050">
              <a:solidFill>
                <a:schemeClr val="tx1"/>
              </a:solidFill>
              <a:latin typeface="+mn-ea"/>
              <a:ea typeface="+mn-ea"/>
            </a:rPr>
            <a:t>ビューア上の操作は右赤枠内を参照</a:t>
          </a:r>
          <a:endParaRPr kumimoji="1" lang="en-US" altLang="ja-JP" sz="1050">
            <a:solidFill>
              <a:schemeClr val="tx1"/>
            </a:solidFill>
            <a:latin typeface="+mn-ea"/>
            <a:ea typeface="+mn-ea"/>
          </a:endParaRPr>
        </a:p>
        <a:p>
          <a:pPr algn="l"/>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本シートのグラフを更新するには</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①このシート上の元のグラフを削除</a:t>
          </a:r>
          <a:endParaRPr kumimoji="1" lang="en-US" altLang="ja-JP" sz="1050">
            <a:solidFill>
              <a:schemeClr val="tx1"/>
            </a:solidFill>
            <a:latin typeface="+mn-ea"/>
            <a:ea typeface="+mn-ea"/>
          </a:endParaRPr>
        </a:p>
        <a:p>
          <a:pPr algn="l"/>
          <a:r>
            <a:rPr kumimoji="1" lang="ja-JP" altLang="en-US" sz="1050">
              <a:solidFill>
                <a:schemeClr val="tx1"/>
              </a:solidFill>
              <a:latin typeface="+mn-ea"/>
              <a:ea typeface="+mn-ea"/>
            </a:rPr>
            <a:t>②</a:t>
          </a:r>
          <a:r>
            <a:rPr kumimoji="1" lang="en-US" altLang="ja-JP" sz="1050" b="0" i="0" u="none" strike="noStrike" kern="0" cap="none" spc="0" normalizeH="0" baseline="0" noProof="0">
              <a:ln>
                <a:noFill/>
              </a:ln>
              <a:solidFill>
                <a:prstClr val="black"/>
              </a:solidFill>
              <a:effectLst/>
              <a:uLnTx/>
              <a:uFillTx/>
              <a:latin typeface="+mn-ea"/>
              <a:ea typeface="+mn-ea"/>
              <a:cs typeface="+mn-cs"/>
            </a:rPr>
            <a:t>XCAMPUS </a:t>
          </a:r>
          <a:r>
            <a:rPr kumimoji="1" lang="ja-JP" altLang="en-US" sz="1050" b="0" i="0" u="none" strike="noStrike" kern="0" cap="none" spc="0" normalizeH="0" baseline="0" noProof="0">
              <a:ln>
                <a:noFill/>
              </a:ln>
              <a:solidFill>
                <a:prstClr val="black"/>
              </a:solidFill>
              <a:effectLst/>
              <a:uLnTx/>
              <a:uFillTx/>
              <a:latin typeface="+mn-ea"/>
              <a:ea typeface="+mn-ea"/>
              <a:cs typeface="+mn-cs"/>
            </a:rPr>
            <a:t>ビューア上</a:t>
          </a:r>
          <a:r>
            <a:rPr kumimoji="1" lang="ja-JP" altLang="en-US" sz="1050">
              <a:solidFill>
                <a:schemeClr val="tx1"/>
              </a:solidFill>
              <a:latin typeface="+mn-ea"/>
              <a:ea typeface="+mn-ea"/>
            </a:rPr>
            <a:t>のグラフを［コピー］して，このシートに［貼り付け］</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③貼り付けた新しいグラフを右クリックして</a:t>
          </a:r>
          <a:endParaRPr kumimoji="1" lang="en-US" altLang="ja-JP" sz="1050">
            <a:solidFill>
              <a:schemeClr val="tx1"/>
            </a:solidFill>
            <a:latin typeface="+mn-ea"/>
            <a:ea typeface="+mn-ea"/>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chemeClr val="tx1"/>
              </a:solidFill>
              <a:latin typeface="+mn-ea"/>
              <a:ea typeface="+mn-ea"/>
            </a:rPr>
            <a:t>［最背面に移動］⇒</a:t>
          </a:r>
          <a:r>
            <a:rPr kumimoji="1" lang="ja-JP" altLang="ja-JP" sz="1050">
              <a:solidFill>
                <a:schemeClr val="tx1"/>
              </a:solidFill>
              <a:effectLst/>
              <a:latin typeface="+mn-ea"/>
              <a:ea typeface="+mn-ea"/>
              <a:cs typeface="+mn-cs"/>
            </a:rPr>
            <a:t>［最背面に移動］</a:t>
          </a:r>
          <a:endParaRPr kumimoji="1" lang="en-US" altLang="ja-JP" sz="1050">
            <a:solidFill>
              <a:schemeClr val="tx1"/>
            </a:solidFill>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prstClr val="black"/>
              </a:solidFill>
              <a:effectLst/>
              <a:uLnTx/>
              <a:uFillTx/>
              <a:latin typeface="+mn-ea"/>
              <a:ea typeface="+mn-ea"/>
              <a:cs typeface="+mn-cs"/>
            </a:rPr>
            <a:t>⑤商品サービス名などの吹き出しの位置調整</a:t>
          </a:r>
          <a:endParaRPr kumimoji="1" lang="en-US" altLang="ja-JP" sz="1050" b="0" i="0" u="none" strike="noStrike" kern="0" cap="none" spc="0" normalizeH="0" baseline="0" noProof="0">
            <a:ln>
              <a:noFill/>
            </a:ln>
            <a:solidFill>
              <a:prstClr val="black"/>
            </a:solidFill>
            <a:effectLst/>
            <a:uLnTx/>
            <a:uFillTx/>
            <a:latin typeface="+mn-ea"/>
            <a:ea typeface="+mn-ea"/>
            <a:cs typeface="+mn-cs"/>
          </a:endParaRPr>
        </a:p>
        <a:p>
          <a:pPr eaLnBrk="1" fontAlgn="auto" latinLnBrk="0" hangingPunct="1"/>
          <a:r>
            <a:rPr kumimoji="1" lang="ja-JP" altLang="en-US" sz="1100" b="0" i="0" baseline="0">
              <a:solidFill>
                <a:sysClr val="windowText" lastClr="000000"/>
              </a:solidFill>
              <a:effectLst/>
              <a:latin typeface="+mn-lt"/>
              <a:ea typeface="+mn-ea"/>
              <a:cs typeface="+mn-cs"/>
            </a:rPr>
            <a:t>⑥</a:t>
          </a:r>
          <a:r>
            <a:rPr kumimoji="1" lang="ja-JP" altLang="ja-JP" sz="1100" b="0" i="0" baseline="0">
              <a:solidFill>
                <a:sysClr val="windowText" lastClr="000000"/>
              </a:solidFill>
              <a:effectLst/>
              <a:latin typeface="+mn-lt"/>
              <a:ea typeface="+mn-ea"/>
              <a:cs typeface="+mn-cs"/>
            </a:rPr>
            <a:t>印字と商品・サービス名の対応表に変更があれば，</a:t>
          </a:r>
          <a:r>
            <a:rPr kumimoji="1" lang="en-US" altLang="ja-JP" sz="1100" b="0" i="0" baseline="0">
              <a:solidFill>
                <a:sysClr val="windowText" lastClr="000000"/>
              </a:solidFill>
              <a:effectLst/>
              <a:latin typeface="+mn-lt"/>
              <a:ea typeface="+mn-ea"/>
              <a:cs typeface="+mn-cs"/>
            </a:rPr>
            <a:t>A49</a:t>
          </a:r>
          <a:r>
            <a:rPr kumimoji="1" lang="ja-JP" altLang="ja-JP" sz="1100" b="0" i="0" baseline="0">
              <a:solidFill>
                <a:sysClr val="windowText" lastClr="000000"/>
              </a:solidFill>
              <a:effectLst/>
              <a:latin typeface="+mn-lt"/>
              <a:ea typeface="+mn-ea"/>
              <a:cs typeface="+mn-cs"/>
            </a:rPr>
            <a:t>：</a:t>
          </a:r>
          <a:r>
            <a:rPr kumimoji="1" lang="en-US" altLang="ja-JP" sz="1100" b="0" i="0" baseline="0">
              <a:solidFill>
                <a:sysClr val="windowText" lastClr="000000"/>
              </a:solidFill>
              <a:effectLst/>
              <a:latin typeface="+mn-lt"/>
              <a:ea typeface="+mn-ea"/>
              <a:cs typeface="+mn-cs"/>
            </a:rPr>
            <a:t>B70</a:t>
          </a:r>
          <a:r>
            <a:rPr kumimoji="1" lang="ja-JP" altLang="ja-JP" sz="1100" b="0" i="0" baseline="0">
              <a:solidFill>
                <a:sysClr val="windowText" lastClr="000000"/>
              </a:solidFill>
              <a:effectLst/>
              <a:latin typeface="+mn-lt"/>
              <a:ea typeface="+mn-ea"/>
              <a:cs typeface="+mn-cs"/>
            </a:rPr>
            <a:t>の範囲を選択し［図としてコピー］し</a:t>
          </a:r>
          <a:endParaRPr lang="ja-JP" altLang="ja-JP" sz="1050">
            <a:solidFill>
              <a:sysClr val="windowText" lastClr="000000"/>
            </a:solidFill>
            <a:effectLst/>
          </a:endParaRPr>
        </a:p>
        <a:p>
          <a:pPr eaLnBrk="1" fontAlgn="auto" latinLnBrk="0" hangingPunct="1"/>
          <a:r>
            <a:rPr kumimoji="1" lang="en-US" altLang="ja-JP" sz="1100" b="0" i="0" baseline="0">
              <a:solidFill>
                <a:sysClr val="windowText" lastClr="000000"/>
              </a:solidFill>
              <a:effectLst/>
              <a:latin typeface="+mn-lt"/>
              <a:ea typeface="+mn-ea"/>
              <a:cs typeface="+mn-cs"/>
            </a:rPr>
            <a:t>[</a:t>
          </a:r>
          <a:r>
            <a:rPr kumimoji="1" lang="ja-JP" altLang="ja-JP" sz="1100" b="0" i="0" baseline="0">
              <a:solidFill>
                <a:sysClr val="windowText" lastClr="000000"/>
              </a:solidFill>
              <a:effectLst/>
              <a:latin typeface="+mn-lt"/>
              <a:ea typeface="+mn-ea"/>
              <a:cs typeface="+mn-cs"/>
            </a:rPr>
            <a:t>貼り付け］で新対応表を作成し，その大きさを調節し，旧の対応表と差し替える。</a:t>
          </a:r>
          <a:endParaRPr kumimoji="1" lang="en-US" altLang="ja-JP" sz="1050" b="0" i="0" u="none" strike="noStrike" kern="0" cap="none" spc="0" normalizeH="0" baseline="0" noProof="0">
            <a:ln>
              <a:noFill/>
            </a:ln>
            <a:solidFill>
              <a:sysClr val="windowText" lastClr="000000"/>
            </a:solidFill>
            <a:effectLst/>
            <a:uLnTx/>
            <a:uFillTx/>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prstClr val="black"/>
            </a:solidFill>
            <a:effectLst/>
            <a:uLnTx/>
            <a:uFillTx/>
            <a:latin typeface="+mn-lt"/>
            <a:ea typeface="+mn-ea"/>
            <a:cs typeface="+mn-cs"/>
          </a:endParaRPr>
        </a:p>
        <a:p>
          <a:pPr algn="l"/>
          <a:endParaRPr kumimoji="1" lang="en-US" altLang="ja-JP" sz="1400">
            <a:solidFill>
              <a:schemeClr val="tx1"/>
            </a:solidFill>
          </a:endParaRPr>
        </a:p>
        <a:p>
          <a:pPr algn="l"/>
          <a:endParaRPr kumimoji="1" lang="ja-JP" altLang="en-US" sz="1400"/>
        </a:p>
      </xdr:txBody>
    </xdr:sp>
    <xdr:clientData/>
  </xdr:twoCellAnchor>
  <xdr:twoCellAnchor>
    <xdr:from>
      <xdr:col>21</xdr:col>
      <xdr:colOff>342900</xdr:colOff>
      <xdr:row>13</xdr:row>
      <xdr:rowOff>142875</xdr:rowOff>
    </xdr:from>
    <xdr:to>
      <xdr:col>24</xdr:col>
      <xdr:colOff>447675</xdr:colOff>
      <xdr:row>15</xdr:row>
      <xdr:rowOff>28575</xdr:rowOff>
    </xdr:to>
    <xdr:sp macro="" textlink="P62">
      <xdr:nvSpPr>
        <xdr:cNvPr id="25" name="AutoShape 34"/>
        <xdr:cNvSpPr>
          <a:spLocks/>
        </xdr:cNvSpPr>
      </xdr:nvSpPr>
      <xdr:spPr bwMode="auto">
        <a:xfrm>
          <a:off x="16440150" y="2505075"/>
          <a:ext cx="2162175" cy="228600"/>
        </a:xfrm>
        <a:prstGeom prst="callout2">
          <a:avLst>
            <a:gd name="adj1" fmla="val 58065"/>
            <a:gd name="adj2" fmla="val -8310"/>
            <a:gd name="adj3" fmla="val 58551"/>
            <a:gd name="adj4" fmla="val -28125"/>
            <a:gd name="adj5" fmla="val 1033191"/>
            <a:gd name="adj6" fmla="val -37025"/>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04A4A009-3ECB-43D7-8B13-1230B7D8EDF8}" type="TxLink">
            <a:rPr lang="en-US" altLang="en-US" sz="1100" b="0" i="0" u="none" strike="noStrike" baseline="0">
              <a:solidFill>
                <a:srgbClr val="000000"/>
              </a:solidFill>
              <a:latin typeface="ＭＳ Ｐゴシック"/>
              <a:ea typeface="ＭＳ Ｐゴシック"/>
            </a:rPr>
            <a:pPr algn="l" rtl="0">
              <a:defRPr sz="1000"/>
            </a:pPr>
            <a:t>l 教室・講座</a:t>
          </a:fld>
          <a:endParaRPr lang="en-US" altLang="ja-JP" sz="900" b="0" i="0" u="none" strike="noStrike" baseline="0">
            <a:solidFill>
              <a:srgbClr val="000000"/>
            </a:solidFill>
            <a:latin typeface="Times New Roman"/>
            <a:cs typeface="Times New Roman"/>
          </a:endParaRPr>
        </a:p>
      </xdr:txBody>
    </xdr:sp>
    <xdr:clientData/>
  </xdr:twoCellAnchor>
  <xdr:twoCellAnchor>
    <xdr:from>
      <xdr:col>18</xdr:col>
      <xdr:colOff>666750</xdr:colOff>
      <xdr:row>3</xdr:row>
      <xdr:rowOff>123824</xdr:rowOff>
    </xdr:from>
    <xdr:to>
      <xdr:col>21</xdr:col>
      <xdr:colOff>419100</xdr:colOff>
      <xdr:row>4</xdr:row>
      <xdr:rowOff>171449</xdr:rowOff>
    </xdr:to>
    <xdr:sp macro="" textlink="P51">
      <xdr:nvSpPr>
        <xdr:cNvPr id="14" name="AutoShape 34"/>
        <xdr:cNvSpPr>
          <a:spLocks/>
        </xdr:cNvSpPr>
      </xdr:nvSpPr>
      <xdr:spPr bwMode="auto">
        <a:xfrm>
          <a:off x="13601700" y="771524"/>
          <a:ext cx="1971675" cy="219075"/>
        </a:xfrm>
        <a:prstGeom prst="callout2">
          <a:avLst>
            <a:gd name="adj1" fmla="val 53717"/>
            <a:gd name="adj2" fmla="val -3349"/>
            <a:gd name="adj3" fmla="val 58370"/>
            <a:gd name="adj4" fmla="val -20742"/>
            <a:gd name="adj5" fmla="val 1110364"/>
            <a:gd name="adj6" fmla="val -31071"/>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4D20834B-A546-4EF4-BF40-A93FDDD05BBA}" type="TxLink">
            <a:rPr lang="en-US" altLang="en-US" sz="1100" b="0" i="0" u="none" strike="noStrike" baseline="0">
              <a:solidFill>
                <a:srgbClr val="000000"/>
              </a:solidFill>
              <a:latin typeface="ＭＳ Ｐゴシック"/>
              <a:ea typeface="ＭＳ Ｐゴシック"/>
            </a:rPr>
            <a:pPr algn="l" rtl="0">
              <a:defRPr sz="1000"/>
            </a:pPr>
            <a:t>a 健康食品</a:t>
          </a:fld>
          <a:endParaRPr lang="en-US" altLang="ja-JP" sz="900" b="0" i="0" u="none" strike="noStrike" baseline="0">
            <a:solidFill>
              <a:srgbClr val="000000"/>
            </a:solidFill>
            <a:latin typeface="Times New Roman"/>
            <a:cs typeface="Times New Roman"/>
          </a:endParaRPr>
        </a:p>
      </xdr:txBody>
    </xdr:sp>
    <xdr:clientData/>
  </xdr:twoCellAnchor>
  <xdr:twoCellAnchor>
    <xdr:from>
      <xdr:col>2</xdr:col>
      <xdr:colOff>504825</xdr:colOff>
      <xdr:row>41</xdr:row>
      <xdr:rowOff>19050</xdr:rowOff>
    </xdr:from>
    <xdr:to>
      <xdr:col>5</xdr:col>
      <xdr:colOff>609600</xdr:colOff>
      <xdr:row>42</xdr:row>
      <xdr:rowOff>76200</xdr:rowOff>
    </xdr:to>
    <xdr:sp macro="" textlink="P68">
      <xdr:nvSpPr>
        <xdr:cNvPr id="94" name="AutoShape 34"/>
        <xdr:cNvSpPr>
          <a:spLocks/>
        </xdr:cNvSpPr>
      </xdr:nvSpPr>
      <xdr:spPr bwMode="auto">
        <a:xfrm>
          <a:off x="2828925" y="7181850"/>
          <a:ext cx="2162175" cy="228600"/>
        </a:xfrm>
        <a:prstGeom prst="callout2">
          <a:avLst>
            <a:gd name="adj1" fmla="val 41399"/>
            <a:gd name="adj2" fmla="val -821"/>
            <a:gd name="adj3" fmla="val 29385"/>
            <a:gd name="adj4" fmla="val -19315"/>
            <a:gd name="adj5" fmla="val -150143"/>
            <a:gd name="adj6" fmla="val -55967"/>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DDB887AE-8123-461A-AA4C-6926E6A57864}" type="TxLink">
            <a:rPr lang="en-US" altLang="en-US" sz="1100" b="0" i="0" u="none" strike="noStrike" baseline="0">
              <a:solidFill>
                <a:srgbClr val="000000"/>
              </a:solidFill>
              <a:latin typeface="ＭＳ Ｐゴシック"/>
              <a:ea typeface="ＭＳ Ｐゴシック"/>
            </a:rPr>
            <a:pPr algn="l" rtl="0">
              <a:defRPr sz="1000"/>
            </a:pPr>
            <a:t>r デリバティブ取引</a:t>
          </a:fld>
          <a:endParaRPr lang="en-US" altLang="ja-JP" sz="900" b="0" i="0" u="none" strike="noStrike" baseline="0">
            <a:solidFill>
              <a:srgbClr val="000000"/>
            </a:solidFill>
            <a:latin typeface="Times New Roman"/>
            <a:cs typeface="Times New Roman"/>
          </a:endParaRPr>
        </a:p>
      </xdr:txBody>
    </xdr:sp>
    <xdr:clientData/>
  </xdr:twoCellAnchor>
  <xdr:twoCellAnchor>
    <xdr:from>
      <xdr:col>1</xdr:col>
      <xdr:colOff>1733550</xdr:colOff>
      <xdr:row>11</xdr:row>
      <xdr:rowOff>0</xdr:rowOff>
    </xdr:from>
    <xdr:to>
      <xdr:col>4</xdr:col>
      <xdr:colOff>647700</xdr:colOff>
      <xdr:row>12</xdr:row>
      <xdr:rowOff>57150</xdr:rowOff>
    </xdr:to>
    <xdr:sp macro="" textlink="P69">
      <xdr:nvSpPr>
        <xdr:cNvPr id="95" name="AutoShape 34"/>
        <xdr:cNvSpPr>
          <a:spLocks/>
        </xdr:cNvSpPr>
      </xdr:nvSpPr>
      <xdr:spPr bwMode="auto">
        <a:xfrm>
          <a:off x="2181225" y="2019300"/>
          <a:ext cx="2162175" cy="228600"/>
        </a:xfrm>
        <a:prstGeom prst="callout2">
          <a:avLst>
            <a:gd name="adj1" fmla="val 58066"/>
            <a:gd name="adj2" fmla="val -381"/>
            <a:gd name="adj3" fmla="val 54385"/>
            <a:gd name="adj4" fmla="val -6979"/>
            <a:gd name="adj5" fmla="val 1899857"/>
            <a:gd name="adj6" fmla="val -27773"/>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E6024AB0-7F5E-410E-937A-27E4DFE1A744}" type="TxLink">
            <a:rPr lang="en-US" altLang="en-US" sz="1100" b="0" i="0" u="none" strike="noStrike" baseline="0">
              <a:solidFill>
                <a:srgbClr val="000000"/>
              </a:solidFill>
              <a:latin typeface="ＭＳ Ｐゴシック"/>
              <a:ea typeface="ＭＳ Ｐゴシック"/>
            </a:rPr>
            <a:pPr algn="l" rtl="0">
              <a:defRPr sz="1000"/>
            </a:pPr>
            <a:t>s 空調・冷暖房機器</a:t>
          </a:fld>
          <a:endParaRPr lang="en-US" altLang="ja-JP" sz="900" b="0" i="0" u="none" strike="noStrike" baseline="0">
            <a:solidFill>
              <a:srgbClr val="000000"/>
            </a:solidFill>
            <a:latin typeface="Times New Roman"/>
            <a:cs typeface="Times New Roman"/>
          </a:endParaRPr>
        </a:p>
      </xdr:txBody>
    </xdr:sp>
    <xdr:clientData/>
  </xdr:twoCellAnchor>
  <xdr:twoCellAnchor>
    <xdr:from>
      <xdr:col>3</xdr:col>
      <xdr:colOff>295275</xdr:colOff>
      <xdr:row>40</xdr:row>
      <xdr:rowOff>66675</xdr:rowOff>
    </xdr:from>
    <xdr:to>
      <xdr:col>6</xdr:col>
      <xdr:colOff>400050</xdr:colOff>
      <xdr:row>41</xdr:row>
      <xdr:rowOff>123825</xdr:rowOff>
    </xdr:to>
    <xdr:sp macro="" textlink="P70">
      <xdr:nvSpPr>
        <xdr:cNvPr id="123" name="AutoShape 34"/>
        <xdr:cNvSpPr>
          <a:spLocks/>
        </xdr:cNvSpPr>
      </xdr:nvSpPr>
      <xdr:spPr bwMode="auto">
        <a:xfrm>
          <a:off x="3305175" y="7058025"/>
          <a:ext cx="2162175" cy="228600"/>
        </a:xfrm>
        <a:prstGeom prst="callout2">
          <a:avLst>
            <a:gd name="adj1" fmla="val 41399"/>
            <a:gd name="adj2" fmla="val -821"/>
            <a:gd name="adj3" fmla="val 41885"/>
            <a:gd name="adj4" fmla="val -25923"/>
            <a:gd name="adj5" fmla="val -200143"/>
            <a:gd name="adj6" fmla="val -80636"/>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74295" tIns="8890" rIns="74295" bIns="8890" anchor="t" upright="1"/>
        <a:lstStyle/>
        <a:p>
          <a:pPr algn="l" rtl="0">
            <a:defRPr sz="1000"/>
          </a:pPr>
          <a:fld id="{95656119-7024-4036-9225-EC6360DD22F8}" type="TxLink">
            <a:rPr lang="en-US" altLang="en-US" sz="1100" b="0" i="0" u="none" strike="noStrike" baseline="0">
              <a:solidFill>
                <a:srgbClr val="000000"/>
              </a:solidFill>
              <a:latin typeface="ＭＳ Ｐゴシック"/>
              <a:ea typeface="ＭＳ Ｐゴシック"/>
            </a:rPr>
            <a:pPr algn="l" rtl="0">
              <a:defRPr sz="1000"/>
            </a:pPr>
            <a:t>t 他の金融関連サービス</a:t>
          </a:fld>
          <a:endParaRPr lang="en-US" altLang="ja-JP" sz="900" b="0" i="0" u="none" strike="noStrike" baseline="0">
            <a:solidFill>
              <a:srgbClr val="000000"/>
            </a:solidFill>
            <a:latin typeface="Times New Roman"/>
            <a:cs typeface="Times New Roman"/>
          </a:endParaRPr>
        </a:p>
      </xdr:txBody>
    </xdr:sp>
    <xdr:clientData/>
  </xdr:twoCellAnchor>
  <xdr:twoCellAnchor editAs="oneCell">
    <xdr:from>
      <xdr:col>14</xdr:col>
      <xdr:colOff>368793</xdr:colOff>
      <xdr:row>12</xdr:row>
      <xdr:rowOff>0</xdr:rowOff>
    </xdr:from>
    <xdr:to>
      <xdr:col>16</xdr:col>
      <xdr:colOff>523875</xdr:colOff>
      <xdr:row>29</xdr:row>
      <xdr:rowOff>152400</xdr:rowOff>
    </xdr:to>
    <xdr:pic>
      <xdr:nvPicPr>
        <xdr:cNvPr id="82" name="図 81"/>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979643" y="2190750"/>
          <a:ext cx="1793382" cy="306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57150</xdr:colOff>
      <xdr:row>7</xdr:row>
      <xdr:rowOff>104775</xdr:rowOff>
    </xdr:from>
    <xdr:to>
      <xdr:col>9</xdr:col>
      <xdr:colOff>342899</xdr:colOff>
      <xdr:row>9</xdr:row>
      <xdr:rowOff>123824</xdr:rowOff>
    </xdr:to>
    <xdr:sp macro="" textlink="">
      <xdr:nvSpPr>
        <xdr:cNvPr id="83" name="線吹き出し 2 82"/>
        <xdr:cNvSpPr/>
      </xdr:nvSpPr>
      <xdr:spPr>
        <a:xfrm>
          <a:off x="5124450" y="1438275"/>
          <a:ext cx="2343149" cy="361949"/>
        </a:xfrm>
        <a:prstGeom prst="callout2">
          <a:avLst>
            <a:gd name="adj1" fmla="val 95521"/>
            <a:gd name="adj2" fmla="val 12053"/>
            <a:gd name="adj3" fmla="val 168731"/>
            <a:gd name="adj4" fmla="val 53613"/>
            <a:gd name="adj5" fmla="val 399158"/>
            <a:gd name="adj6" fmla="val 76420"/>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生活相談</a:t>
          </a:r>
          <a:r>
            <a:rPr kumimoji="1" lang="ja-JP" altLang="en-US" sz="1100" u="sng">
              <a:solidFill>
                <a:sysClr val="windowText" lastClr="000000"/>
              </a:solidFill>
            </a:rPr>
            <a:t>合計の</a:t>
          </a:r>
          <a:r>
            <a:rPr kumimoji="1" lang="en-US" altLang="ja-JP" sz="1100" u="sng">
              <a:solidFill>
                <a:sysClr val="windowText" lastClr="000000"/>
              </a:solidFill>
            </a:rPr>
            <a:t>30</a:t>
          </a:r>
          <a:r>
            <a:rPr kumimoji="1" lang="ja-JP" altLang="en-US" sz="1100" u="sng">
              <a:solidFill>
                <a:sysClr val="windowText" lastClr="000000"/>
              </a:solidFill>
            </a:rPr>
            <a:t>歳未満比率</a:t>
          </a:r>
          <a:r>
            <a:rPr kumimoji="1" lang="ja-JP" altLang="en-US" sz="1100">
              <a:solidFill>
                <a:sysClr val="windowText" lastClr="000000"/>
              </a:solidFill>
            </a:rPr>
            <a:t>の線</a:t>
          </a:r>
        </a:p>
      </xdr:txBody>
    </xdr:sp>
    <xdr:clientData/>
  </xdr:twoCellAnchor>
  <xdr:twoCellAnchor>
    <xdr:from>
      <xdr:col>10</xdr:col>
      <xdr:colOff>438150</xdr:colOff>
      <xdr:row>23</xdr:row>
      <xdr:rowOff>104775</xdr:rowOff>
    </xdr:from>
    <xdr:to>
      <xdr:col>13</xdr:col>
      <xdr:colOff>866774</xdr:colOff>
      <xdr:row>25</xdr:row>
      <xdr:rowOff>123824</xdr:rowOff>
    </xdr:to>
    <xdr:sp macro="" textlink="">
      <xdr:nvSpPr>
        <xdr:cNvPr id="84" name="線吹き出し 2 83"/>
        <xdr:cNvSpPr/>
      </xdr:nvSpPr>
      <xdr:spPr>
        <a:xfrm>
          <a:off x="8248650" y="4181475"/>
          <a:ext cx="2343149" cy="361949"/>
        </a:xfrm>
        <a:prstGeom prst="callout2">
          <a:avLst>
            <a:gd name="adj1" fmla="val 45521"/>
            <a:gd name="adj2" fmla="val -1768"/>
            <a:gd name="adj3" fmla="val 47678"/>
            <a:gd name="adj4" fmla="val -15086"/>
            <a:gd name="adj5" fmla="val 122842"/>
            <a:gd name="adj6" fmla="val -28458"/>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傾き：</a:t>
          </a:r>
          <a:r>
            <a:rPr kumimoji="1" lang="en-US" altLang="ja-JP" sz="1100" u="none">
              <a:solidFill>
                <a:sysClr val="windowText" lastClr="000000"/>
              </a:solidFill>
            </a:rPr>
            <a:t>30</a:t>
          </a:r>
          <a:r>
            <a:rPr kumimoji="1" lang="ja-JP" altLang="en-US" sz="1100" u="none">
              <a:solidFill>
                <a:sysClr val="windowText" lastClr="000000"/>
              </a:solidFill>
            </a:rPr>
            <a:t>歳未満比率に比例</a:t>
          </a:r>
          <a:endParaRPr kumimoji="1" lang="ja-JP" altLang="en-US" sz="110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19047</xdr:colOff>
      <xdr:row>4</xdr:row>
      <xdr:rowOff>76199</xdr:rowOff>
    </xdr:from>
    <xdr:to>
      <xdr:col>13</xdr:col>
      <xdr:colOff>200024</xdr:colOff>
      <xdr:row>9</xdr:row>
      <xdr:rowOff>152400</xdr:rowOff>
    </xdr:to>
    <xdr:sp macro="" textlink="">
      <xdr:nvSpPr>
        <xdr:cNvPr id="2" name="テキスト ボックス 1"/>
        <xdr:cNvSpPr txBox="1"/>
      </xdr:nvSpPr>
      <xdr:spPr>
        <a:xfrm>
          <a:off x="5486397" y="761999"/>
          <a:ext cx="4981577" cy="942976"/>
        </a:xfrm>
        <a:prstGeom prst="rect">
          <a:avLst/>
        </a:prstGeom>
        <a:solidFill>
          <a:schemeClr val="accent1">
            <a:lumMod val="20000"/>
            <a:lumOff val="80000"/>
          </a:scheme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1">
              <a:solidFill>
                <a:srgbClr val="FF0000"/>
              </a:solidFill>
              <a:effectLst/>
              <a:latin typeface="+mn-lt"/>
              <a:ea typeface="+mn-ea"/>
              <a:cs typeface="+mn-cs"/>
            </a:rPr>
            <a:t>異なる年代</a:t>
          </a:r>
          <a:r>
            <a:rPr kumimoji="1" lang="ja-JP" altLang="en-US" sz="1100">
              <a:solidFill>
                <a:schemeClr val="dk1"/>
              </a:solidFill>
              <a:effectLst/>
              <a:latin typeface="+mn-lt"/>
              <a:ea typeface="+mn-ea"/>
              <a:cs typeface="+mn-cs"/>
            </a:rPr>
            <a:t>の地域別人口が必要な場合は，下記の表の必要部分を［コピー］し，</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データ加工</a:t>
          </a:r>
          <a:r>
            <a:rPr kumimoji="1" lang="ja-JP" altLang="en-US" sz="1100">
              <a:solidFill>
                <a:schemeClr val="dk1"/>
              </a:solidFill>
              <a:effectLst/>
              <a:latin typeface="+mn-lt"/>
              <a:ea typeface="+mn-ea"/>
              <a:cs typeface="+mn-cs"/>
            </a:rPr>
            <a:t>］シートの</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60</a:t>
          </a:r>
          <a:r>
            <a:rPr kumimoji="1" lang="ja-JP" altLang="en-US" sz="1100" b="1">
              <a:solidFill>
                <a:schemeClr val="dk1"/>
              </a:solidFill>
              <a:effectLst/>
              <a:latin typeface="+mn-lt"/>
              <a:ea typeface="+mn-ea"/>
              <a:cs typeface="+mn-cs"/>
            </a:rPr>
            <a:t>行目の年代別の地域別人口</a:t>
          </a:r>
          <a:r>
            <a:rPr kumimoji="1" lang="ja-JP" altLang="en-US" sz="1100">
              <a:solidFill>
                <a:schemeClr val="dk1"/>
              </a:solidFill>
              <a:effectLst/>
              <a:latin typeface="+mn-lt"/>
              <a:ea typeface="+mn-ea"/>
              <a:cs typeface="+mn-cs"/>
            </a:rPr>
            <a:t>に［値を貼り付け］て，利用されたい。</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endParaRPr>
        </a:p>
      </xdr:txBody>
    </xdr:sp>
    <xdr:clientData/>
  </xdr:twoCellAnchor>
</xdr:wsDr>
</file>

<file path=xl/drawings/drawing4.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0.87538</cdr:x>
      <cdr:y>0.09472</cdr:y>
    </cdr:from>
    <cdr:to>
      <cdr:x>0.95643</cdr:x>
      <cdr:y>0.13665</cdr:y>
    </cdr:to>
    <cdr:sp macro="" textlink="データ加工!$C$2">
      <cdr:nvSpPr>
        <cdr:cNvPr id="2" name="テキスト ボックス 1"/>
        <cdr:cNvSpPr txBox="1"/>
      </cdr:nvSpPr>
      <cdr:spPr>
        <a:xfrm xmlns:a="http://schemas.openxmlformats.org/drawingml/2006/main">
          <a:off x="8148119" y="575273"/>
          <a:ext cx="754455" cy="2546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8BED774D-D4AF-4862-A942-ED2CBD2E2191}"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0.83018</cdr:x>
      <cdr:y>0.15277</cdr:y>
    </cdr:from>
    <cdr:to>
      <cdr:x>1</cdr:x>
      <cdr:y>0.20497</cdr:y>
    </cdr:to>
    <cdr:sp macro="" textlink="データ加工!$G$2">
      <cdr:nvSpPr>
        <cdr:cNvPr id="3" name="テキスト ボックス 1"/>
        <cdr:cNvSpPr txBox="1"/>
      </cdr:nvSpPr>
      <cdr:spPr>
        <a:xfrm xmlns:a="http://schemas.openxmlformats.org/drawingml/2006/main">
          <a:off x="7727384" y="927855"/>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8718E121-0B1D-4810-8045-7041C6D226E1}"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0.72001</cdr:x>
      <cdr:y>0.21145</cdr:y>
    </cdr:from>
    <cdr:to>
      <cdr:x>0.97823</cdr:x>
      <cdr:y>0.29914</cdr:y>
    </cdr:to>
    <cdr:sp macro="" textlink="">
      <cdr:nvSpPr>
        <cdr:cNvPr id="4" name="テキスト ボックス 1"/>
        <cdr:cNvSpPr txBox="1"/>
      </cdr:nvSpPr>
      <cdr:spPr>
        <a:xfrm xmlns:a="http://schemas.openxmlformats.org/drawingml/2006/main">
          <a:off x="6692786" y="1283948"/>
          <a:ext cx="2400252" cy="532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0.87577</cdr:x>
      <cdr:y>0.06892</cdr:y>
    </cdr:from>
    <cdr:to>
      <cdr:x>0.95683</cdr:x>
      <cdr:y>0.11085</cdr:y>
    </cdr:to>
    <cdr:sp macro="" textlink="データ加工!$C$2">
      <cdr:nvSpPr>
        <cdr:cNvPr id="5" name="テキスト ボックス 1"/>
        <cdr:cNvSpPr txBox="1"/>
      </cdr:nvSpPr>
      <cdr:spPr>
        <a:xfrm xmlns:a="http://schemas.openxmlformats.org/drawingml/2006/main">
          <a:off x="8151765" y="418597"/>
          <a:ext cx="754455" cy="25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1081B526-4DB9-4CF9-AA80-2B105AA6E2D9}"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0.81397</cdr:x>
      <cdr:y>0.12172</cdr:y>
    </cdr:from>
    <cdr:to>
      <cdr:x>0.98379</cdr:x>
      <cdr:y>0.17391</cdr:y>
    </cdr:to>
    <cdr:sp macro="" textlink="データ加工!$G$2">
      <cdr:nvSpPr>
        <cdr:cNvPr id="6" name="テキスト ボックス 1"/>
        <cdr:cNvSpPr txBox="1"/>
      </cdr:nvSpPr>
      <cdr:spPr>
        <a:xfrm xmlns:a="http://schemas.openxmlformats.org/drawingml/2006/main">
          <a:off x="7576493" y="739240"/>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40395A21-F6E0-4BC3-9C28-FE0263AB3F2E}"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0.72093</cdr:x>
      <cdr:y>0.56019</cdr:y>
    </cdr:from>
    <cdr:to>
      <cdr:x>0.97915</cdr:x>
      <cdr:y>0.64788</cdr:y>
    </cdr:to>
    <cdr:sp macro="" textlink="">
      <cdr:nvSpPr>
        <cdr:cNvPr id="4" name="テキスト ボックス 1"/>
        <cdr:cNvSpPr txBox="1"/>
      </cdr:nvSpPr>
      <cdr:spPr>
        <a:xfrm xmlns:a="http://schemas.openxmlformats.org/drawingml/2006/main">
          <a:off x="6701291" y="3401559"/>
          <a:ext cx="2400252" cy="532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94395" cy="6075947"/>
    <xdr:graphicFrame macro="">
      <xdr:nvGraphicFramePr>
        <xdr:cNvPr id="2" name="グラフ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0.66768</cdr:x>
      <cdr:y>0.13569</cdr:y>
    </cdr:from>
    <cdr:to>
      <cdr:x>0.74873</cdr:x>
      <cdr:y>0.17762</cdr:y>
    </cdr:to>
    <cdr:sp macro="" textlink="データ加工!$C$2">
      <cdr:nvSpPr>
        <cdr:cNvPr id="2" name="テキスト ボックス 1"/>
        <cdr:cNvSpPr txBox="1"/>
      </cdr:nvSpPr>
      <cdr:spPr>
        <a:xfrm xmlns:a="http://schemas.openxmlformats.org/drawingml/2006/main">
          <a:off x="6214827" y="824117"/>
          <a:ext cx="754455" cy="2546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06C9C06A-6ECB-44CE-9845-DAE317CA6B77}" type="TxLink">
            <a:rPr lang="en-US" altLang="en-US" sz="1100" b="1" i="0" u="none" strike="noStrike">
              <a:solidFill>
                <a:srgbClr val="000000"/>
              </a:solidFill>
              <a:latin typeface="ＭＳ Ｐゴシック"/>
              <a:ea typeface="ＭＳ Ｐゴシック"/>
            </a:rPr>
            <a:pPr/>
            <a:t>2015年度</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0.62248</cdr:x>
      <cdr:y>0.19219</cdr:y>
    </cdr:from>
    <cdr:to>
      <cdr:x>0.7923</cdr:x>
      <cdr:y>0.24439</cdr:y>
    </cdr:to>
    <cdr:sp macro="" textlink="データ加工!$G$2">
      <cdr:nvSpPr>
        <cdr:cNvPr id="3" name="テキスト ボックス 1"/>
        <cdr:cNvSpPr txBox="1"/>
      </cdr:nvSpPr>
      <cdr:spPr>
        <a:xfrm xmlns:a="http://schemas.openxmlformats.org/drawingml/2006/main">
          <a:off x="5794092" y="1167268"/>
          <a:ext cx="1580710" cy="3169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EAC75102-61F2-435F-85BF-05A40385395A}" type="TxLink">
            <a:rPr lang="en-US" altLang="en-US" sz="1100" b="1" i="0" u="none" strike="noStrike">
              <a:solidFill>
                <a:srgbClr val="000000"/>
              </a:solidFill>
              <a:latin typeface="ＭＳ Ｐゴシック"/>
              <a:ea typeface="ＭＳ Ｐゴシック"/>
            </a:rPr>
            <a:pPr/>
            <a:t>2015年7月24日現在</a:t>
          </a:fld>
          <a:endParaRPr lang="en-US" altLang="en-US" sz="1100" b="1" i="0" u="none" strike="noStrike">
            <a:solidFill>
              <a:srgbClr val="000000"/>
            </a:solidFill>
            <a:latin typeface="ＭＳ Ｐゴシック"/>
            <a:ea typeface="ＭＳ Ｐゴシック"/>
          </a:endParaRPr>
        </a:p>
      </cdr:txBody>
    </cdr:sp>
  </cdr:relSizeAnchor>
  <cdr:relSizeAnchor xmlns:cdr="http://schemas.openxmlformats.org/drawingml/2006/chartDrawing">
    <cdr:from>
      <cdr:x>0.69714</cdr:x>
      <cdr:y>0.88512</cdr:y>
    </cdr:from>
    <cdr:to>
      <cdr:x>0.95536</cdr:x>
      <cdr:y>0.97281</cdr:y>
    </cdr:to>
    <cdr:sp macro="" textlink="">
      <cdr:nvSpPr>
        <cdr:cNvPr id="4" name="テキスト ボックス 1"/>
        <cdr:cNvSpPr txBox="1"/>
      </cdr:nvSpPr>
      <cdr:spPr>
        <a:xfrm xmlns:a="http://schemas.openxmlformats.org/drawingml/2006/main">
          <a:off x="6480175" y="5374594"/>
          <a:ext cx="2400252" cy="5324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AE38609C-C806-4E76-8C0F-15FE436AC45B}" type="TxLink">
            <a:rPr lang="ja-JP" altLang="en-US" sz="1050" b="0" i="0" u="none" strike="noStrike">
              <a:solidFill>
                <a:srgbClr val="000000"/>
              </a:solidFill>
              <a:latin typeface="ＭＳ 明朝"/>
              <a:ea typeface="ＭＳ 明朝"/>
            </a:rPr>
            <a:pPr/>
            <a:t>データ出所：国民生活センター「消費生活相談データベース(PIO-NET)」</a:t>
          </a:fld>
          <a:endParaRPr lang="ja-JP" altLang="en-US" sz="1100"/>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xcampus.jp/xcasehm/piows1/skyline-pyramid-sales-rank20-items-age-under30-2015part-bubble.htm" TargetMode="External"/><Relationship Id="rId1" Type="http://schemas.openxmlformats.org/officeDocument/2006/relationships/hyperlink" Target="http://datafile.kokusen.go.jp/index.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xcampus.jp/xcasehm/piows1/skyline-pyramid-sales-rank20-items-age-under30-2015part-bubble.ht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xcampus.jp/xcasehm/book2012/population-age-region-2010.xls"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xcampus.jp/xcasehm/piows1/skylineRATIO5-per-capita-age-70over-rank50-items-5region-2014part.ht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xcampus.jp/xcasehm/piows1/skyline-pyramid-sales-rank20-items-age-under30-2015part-bubble.ht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hyperlink" Target="http://xcampus.jp/xcasehm/piows1/skyline-pyramid-sales-rank20-items-age-under30-2015part-bubble.htm" TargetMode="External"/><Relationship Id="rId1" Type="http://schemas.openxmlformats.org/officeDocument/2006/relationships/hyperlink" Target="http://xcmpus.jp/xcasehm/prg_blank_case.ht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E3CB9"/>
  </sheetPr>
  <dimension ref="A1:U155"/>
  <sheetViews>
    <sheetView showGridLines="0" tabSelected="1" zoomScale="90" zoomScaleNormal="90" workbookViewId="0"/>
  </sheetViews>
  <sheetFormatPr defaultRowHeight="13.5" x14ac:dyDescent="0.15"/>
  <cols>
    <col min="12" max="12" width="5.625" customWidth="1"/>
    <col min="13" max="14" width="2.75" customWidth="1"/>
    <col min="15" max="15" width="25.5" customWidth="1"/>
    <col min="16" max="16" width="10.125" customWidth="1"/>
    <col min="17" max="17" width="6.125" customWidth="1"/>
    <col min="18" max="18" width="14.875" customWidth="1"/>
  </cols>
  <sheetData>
    <row r="1" spans="1:21" x14ac:dyDescent="0.15">
      <c r="A1" s="34"/>
      <c r="B1" s="34"/>
      <c r="P1" s="34" t="s">
        <v>168</v>
      </c>
      <c r="Q1" s="4"/>
      <c r="R1" s="4"/>
      <c r="S1" s="6"/>
      <c r="T1" s="6"/>
      <c r="U1" s="6"/>
    </row>
    <row r="2" spans="1:21" x14ac:dyDescent="0.15">
      <c r="A2" s="49" t="s">
        <v>155</v>
      </c>
      <c r="B2" s="49"/>
      <c r="G2" s="7" t="s">
        <v>156</v>
      </c>
      <c r="P2" s="60" t="s">
        <v>169</v>
      </c>
      <c r="Q2" s="4"/>
      <c r="R2" s="4"/>
      <c r="S2" s="6"/>
      <c r="T2" s="6"/>
    </row>
    <row r="3" spans="1:21" x14ac:dyDescent="0.15">
      <c r="A3" s="48"/>
      <c r="B3" s="48"/>
      <c r="O3" s="61" t="s">
        <v>317</v>
      </c>
    </row>
    <row r="4" spans="1:21" x14ac:dyDescent="0.15">
      <c r="A4" s="48"/>
      <c r="B4" s="48"/>
    </row>
    <row r="16" spans="1:21" x14ac:dyDescent="0.15">
      <c r="L16" t="s">
        <v>305</v>
      </c>
    </row>
    <row r="38" spans="16:18" ht="14.25" thickBot="1" x14ac:dyDescent="0.2">
      <c r="P38" t="s">
        <v>306</v>
      </c>
    </row>
    <row r="39" spans="16:18" ht="14.25" thickBot="1" x14ac:dyDescent="0.2">
      <c r="P39" s="170" t="s">
        <v>307</v>
      </c>
    </row>
    <row r="47" spans="16:18" x14ac:dyDescent="0.15">
      <c r="R47" s="14"/>
    </row>
    <row r="51" spans="15:16" x14ac:dyDescent="0.15">
      <c r="O51" t="s">
        <v>308</v>
      </c>
    </row>
    <row r="58" spans="15:16" ht="14.25" thickBot="1" x14ac:dyDescent="0.2"/>
    <row r="59" spans="15:16" ht="14.25" thickBot="1" x14ac:dyDescent="0.2">
      <c r="P59" s="55" t="s">
        <v>309</v>
      </c>
    </row>
    <row r="81" spans="16:18" ht="14.25" thickBot="1" x14ac:dyDescent="0.2"/>
    <row r="82" spans="16:18" ht="14.25" thickBot="1" x14ac:dyDescent="0.2">
      <c r="P82" t="s">
        <v>157</v>
      </c>
      <c r="R82" s="54" t="s">
        <v>310</v>
      </c>
    </row>
    <row r="85" spans="16:18" x14ac:dyDescent="0.15">
      <c r="P85" s="14"/>
      <c r="Q85" s="53"/>
      <c r="R85" s="14"/>
    </row>
    <row r="97" spans="18:18" ht="14.25" thickBot="1" x14ac:dyDescent="0.2"/>
    <row r="98" spans="18:18" ht="14.25" thickBot="1" x14ac:dyDescent="0.2">
      <c r="R98" s="55" t="s">
        <v>158</v>
      </c>
    </row>
    <row r="101" spans="18:18" ht="14.25" thickBot="1" x14ac:dyDescent="0.2"/>
    <row r="102" spans="18:18" ht="14.25" thickBot="1" x14ac:dyDescent="0.2">
      <c r="R102" s="55" t="s">
        <v>159</v>
      </c>
    </row>
    <row r="113" spans="16:20" ht="14.25" thickBot="1" x14ac:dyDescent="0.2">
      <c r="S113" t="s">
        <v>161</v>
      </c>
      <c r="T113" s="57" t="s">
        <v>163</v>
      </c>
    </row>
    <row r="114" spans="16:20" ht="14.25" thickBot="1" x14ac:dyDescent="0.2">
      <c r="P114" s="58" t="s">
        <v>160</v>
      </c>
      <c r="R114" s="56" t="s">
        <v>311</v>
      </c>
      <c r="S114" s="59" t="s">
        <v>162</v>
      </c>
      <c r="T114" s="59">
        <v>20</v>
      </c>
    </row>
    <row r="115" spans="16:20" ht="14.25" thickBot="1" x14ac:dyDescent="0.2"/>
    <row r="116" spans="16:20" ht="14.25" thickBot="1" x14ac:dyDescent="0.2">
      <c r="P116" t="s">
        <v>164</v>
      </c>
      <c r="R116" s="56" t="s">
        <v>312</v>
      </c>
    </row>
    <row r="117" spans="16:20" ht="14.25" thickBot="1" x14ac:dyDescent="0.2"/>
    <row r="118" spans="16:20" ht="14.25" thickBot="1" x14ac:dyDescent="0.2">
      <c r="R118" s="55" t="s">
        <v>165</v>
      </c>
    </row>
    <row r="150" spans="16:16" x14ac:dyDescent="0.15">
      <c r="P150" t="s">
        <v>173</v>
      </c>
    </row>
    <row r="151" spans="16:16" x14ac:dyDescent="0.15">
      <c r="P151" t="s">
        <v>170</v>
      </c>
    </row>
    <row r="152" spans="16:16" x14ac:dyDescent="0.15">
      <c r="P152" t="s">
        <v>171</v>
      </c>
    </row>
    <row r="154" spans="16:16" x14ac:dyDescent="0.15">
      <c r="P154" t="s">
        <v>166</v>
      </c>
    </row>
    <row r="155" spans="16:16" x14ac:dyDescent="0.15">
      <c r="P155" t="s">
        <v>172</v>
      </c>
    </row>
  </sheetData>
  <phoneticPr fontId="15"/>
  <hyperlinks>
    <hyperlink ref="A2" r:id="rId1" display="http://datafile.kokusen.go.jp/index.html"/>
    <hyperlink ref="O3" r:id="rId2"/>
  </hyperlinks>
  <pageMargins left="0.70866141732283472" right="0.70866141732283472" top="0.74803149606299213" bottom="0.74803149606299213" header="0.31496062992125984" footer="0.31496062992125984"/>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T56"/>
  <sheetViews>
    <sheetView workbookViewId="0">
      <selection activeCell="N2" sqref="N2"/>
    </sheetView>
  </sheetViews>
  <sheetFormatPr defaultRowHeight="13.5" x14ac:dyDescent="0.15"/>
  <sheetData>
    <row r="1" spans="1:20" ht="14.25" thickBot="1" x14ac:dyDescent="0.2">
      <c r="C1" s="4" t="s">
        <v>263</v>
      </c>
      <c r="D1" s="4"/>
      <c r="E1" s="4"/>
      <c r="F1" s="4"/>
      <c r="G1" s="7" t="s">
        <v>57</v>
      </c>
      <c r="H1" s="4"/>
      <c r="I1" s="4"/>
      <c r="J1" s="4"/>
      <c r="K1" s="4"/>
      <c r="L1" s="6"/>
      <c r="M1" s="6"/>
      <c r="N1" s="6"/>
      <c r="O1" s="34" t="s">
        <v>168</v>
      </c>
      <c r="T1" s="60" t="s">
        <v>169</v>
      </c>
    </row>
    <row r="2" spans="1:20" ht="15" thickTop="1" thickBot="1" x14ac:dyDescent="0.2">
      <c r="A2" t="s">
        <v>265</v>
      </c>
      <c r="C2" s="163" t="s">
        <v>264</v>
      </c>
      <c r="D2" s="4"/>
      <c r="E2" s="4"/>
      <c r="F2" s="4"/>
      <c r="G2" s="163" t="s">
        <v>314</v>
      </c>
      <c r="H2" s="4"/>
      <c r="I2" s="4"/>
      <c r="J2" s="4"/>
      <c r="K2" s="4"/>
      <c r="L2" s="6"/>
      <c r="M2" s="6"/>
      <c r="N2" s="61" t="s">
        <v>317</v>
      </c>
    </row>
    <row r="3" spans="1:20" ht="15" thickTop="1" thickBot="1" x14ac:dyDescent="0.2">
      <c r="B3" s="208" t="s">
        <v>294</v>
      </c>
      <c r="C3" s="210" t="s">
        <v>269</v>
      </c>
      <c r="D3" s="211"/>
      <c r="E3" s="211"/>
      <c r="F3" s="211"/>
      <c r="G3" s="212"/>
      <c r="H3" s="211"/>
      <c r="I3" s="211"/>
      <c r="J3" s="211"/>
      <c r="K3" s="213"/>
    </row>
    <row r="4" spans="1:20" ht="14.25" thickBot="1" x14ac:dyDescent="0.2">
      <c r="B4" s="209"/>
      <c r="C4" s="160" t="s">
        <v>256</v>
      </c>
      <c r="D4" s="160" t="s">
        <v>257</v>
      </c>
      <c r="E4" s="160" t="s">
        <v>258</v>
      </c>
      <c r="F4" s="160" t="s">
        <v>259</v>
      </c>
      <c r="G4" s="160" t="s">
        <v>260</v>
      </c>
      <c r="H4" s="160" t="s">
        <v>261</v>
      </c>
      <c r="I4" s="160" t="s">
        <v>194</v>
      </c>
      <c r="J4" s="160" t="s">
        <v>262</v>
      </c>
      <c r="K4" s="160" t="s">
        <v>0</v>
      </c>
    </row>
    <row r="5" spans="1:20" ht="15" thickTop="1" thickBot="1" x14ac:dyDescent="0.2">
      <c r="A5" s="162"/>
      <c r="B5" s="2" t="s">
        <v>2</v>
      </c>
      <c r="C5" s="50">
        <v>1</v>
      </c>
      <c r="D5" s="50">
        <v>150</v>
      </c>
      <c r="E5" s="50">
        <v>75</v>
      </c>
      <c r="F5" s="50">
        <v>63</v>
      </c>
      <c r="G5" s="50">
        <v>59</v>
      </c>
      <c r="H5" s="50">
        <v>69</v>
      </c>
      <c r="I5" s="50">
        <v>99</v>
      </c>
      <c r="J5" s="50">
        <v>44</v>
      </c>
      <c r="K5" s="161">
        <v>560</v>
      </c>
    </row>
    <row r="6" spans="1:20" ht="14.25" thickBot="1" x14ac:dyDescent="0.2">
      <c r="A6" s="162"/>
      <c r="B6" s="2" t="s">
        <v>4</v>
      </c>
      <c r="C6" s="50">
        <v>4</v>
      </c>
      <c r="D6" s="50">
        <v>149</v>
      </c>
      <c r="E6" s="50">
        <v>35</v>
      </c>
      <c r="F6" s="50">
        <v>50</v>
      </c>
      <c r="G6" s="50">
        <v>45</v>
      </c>
      <c r="H6" s="50">
        <v>48</v>
      </c>
      <c r="I6" s="50">
        <v>45</v>
      </c>
      <c r="J6" s="50">
        <v>30</v>
      </c>
      <c r="K6" s="64">
        <v>406</v>
      </c>
    </row>
    <row r="7" spans="1:20" ht="14.25" thickBot="1" x14ac:dyDescent="0.2">
      <c r="A7" s="162"/>
      <c r="B7" s="2" t="s">
        <v>3</v>
      </c>
      <c r="C7" s="50">
        <v>4</v>
      </c>
      <c r="D7" s="50">
        <v>19</v>
      </c>
      <c r="E7" s="50">
        <v>18</v>
      </c>
      <c r="F7" s="50">
        <v>31</v>
      </c>
      <c r="G7" s="50">
        <v>34</v>
      </c>
      <c r="H7" s="50">
        <v>42</v>
      </c>
      <c r="I7" s="50">
        <v>49</v>
      </c>
      <c r="J7" s="50">
        <v>23</v>
      </c>
      <c r="K7" s="64">
        <v>220</v>
      </c>
    </row>
    <row r="8" spans="1:20" ht="14.25" thickBot="1" x14ac:dyDescent="0.2">
      <c r="A8" s="162"/>
      <c r="B8" s="2" t="s">
        <v>1</v>
      </c>
      <c r="C8" s="50">
        <v>6</v>
      </c>
      <c r="D8" s="50">
        <v>76</v>
      </c>
      <c r="E8" s="50">
        <v>22</v>
      </c>
      <c r="F8" s="50">
        <v>14</v>
      </c>
      <c r="G8" s="50">
        <v>10</v>
      </c>
      <c r="H8" s="50">
        <v>17</v>
      </c>
      <c r="I8" s="50">
        <v>21</v>
      </c>
      <c r="J8" s="50">
        <v>30</v>
      </c>
      <c r="K8" s="64">
        <v>196</v>
      </c>
    </row>
    <row r="9" spans="1:20" ht="14.25" thickBot="1" x14ac:dyDescent="0.2">
      <c r="A9" s="162"/>
      <c r="B9" s="2" t="s">
        <v>281</v>
      </c>
      <c r="C9" s="50">
        <v>4</v>
      </c>
      <c r="D9" s="50">
        <v>92</v>
      </c>
      <c r="E9" s="50">
        <v>15</v>
      </c>
      <c r="F9" s="50">
        <v>7</v>
      </c>
      <c r="G9" s="50">
        <v>9</v>
      </c>
      <c r="H9" s="50">
        <v>9</v>
      </c>
      <c r="I9" s="50">
        <v>4</v>
      </c>
      <c r="J9" s="50">
        <v>8</v>
      </c>
      <c r="K9" s="64">
        <v>148</v>
      </c>
    </row>
    <row r="10" spans="1:20" ht="14.25" thickBot="1" x14ac:dyDescent="0.2">
      <c r="A10" s="162"/>
      <c r="B10" s="2" t="s">
        <v>5</v>
      </c>
      <c r="C10" s="50">
        <v>0</v>
      </c>
      <c r="D10" s="50">
        <v>12</v>
      </c>
      <c r="E10" s="50">
        <v>11</v>
      </c>
      <c r="F10" s="50">
        <v>13</v>
      </c>
      <c r="G10" s="50">
        <v>20</v>
      </c>
      <c r="H10" s="50">
        <v>23</v>
      </c>
      <c r="I10" s="50">
        <v>25</v>
      </c>
      <c r="J10" s="50">
        <v>15</v>
      </c>
      <c r="K10" s="64">
        <v>119</v>
      </c>
    </row>
    <row r="11" spans="1:20" ht="14.25" thickBot="1" x14ac:dyDescent="0.2">
      <c r="A11" s="162"/>
      <c r="B11" s="2" t="s">
        <v>282</v>
      </c>
      <c r="C11" s="50">
        <v>0</v>
      </c>
      <c r="D11" s="50">
        <v>20</v>
      </c>
      <c r="E11" s="50">
        <v>9</v>
      </c>
      <c r="F11" s="50">
        <v>13</v>
      </c>
      <c r="G11" s="50">
        <v>18</v>
      </c>
      <c r="H11" s="50">
        <v>19</v>
      </c>
      <c r="I11" s="50">
        <v>23</v>
      </c>
      <c r="J11" s="50">
        <v>5</v>
      </c>
      <c r="K11" s="64">
        <v>107</v>
      </c>
    </row>
    <row r="12" spans="1:20" ht="14.25" thickBot="1" x14ac:dyDescent="0.2">
      <c r="A12" s="162"/>
      <c r="B12" s="2" t="s">
        <v>283</v>
      </c>
      <c r="C12" s="50">
        <v>2</v>
      </c>
      <c r="D12" s="50">
        <v>49</v>
      </c>
      <c r="E12" s="50">
        <v>10</v>
      </c>
      <c r="F12" s="50">
        <v>17</v>
      </c>
      <c r="G12" s="50">
        <v>12</v>
      </c>
      <c r="H12" s="50">
        <v>2</v>
      </c>
      <c r="I12" s="50">
        <v>6</v>
      </c>
      <c r="J12" s="50">
        <v>1</v>
      </c>
      <c r="K12" s="64">
        <v>99</v>
      </c>
    </row>
    <row r="13" spans="1:20" ht="14.25" thickBot="1" x14ac:dyDescent="0.2">
      <c r="A13" s="162"/>
      <c r="B13" s="2" t="s">
        <v>284</v>
      </c>
      <c r="C13" s="50">
        <v>1</v>
      </c>
      <c r="D13" s="50">
        <v>26</v>
      </c>
      <c r="E13" s="50">
        <v>18</v>
      </c>
      <c r="F13" s="50">
        <v>11</v>
      </c>
      <c r="G13" s="50">
        <v>12</v>
      </c>
      <c r="H13" s="50">
        <v>10</v>
      </c>
      <c r="I13" s="50">
        <v>7</v>
      </c>
      <c r="J13" s="50">
        <v>5</v>
      </c>
      <c r="K13" s="64">
        <v>90</v>
      </c>
    </row>
    <row r="14" spans="1:20" ht="14.25" thickBot="1" x14ac:dyDescent="0.2">
      <c r="A14" s="162"/>
      <c r="B14" s="2" t="s">
        <v>285</v>
      </c>
      <c r="C14" s="50">
        <v>3</v>
      </c>
      <c r="D14" s="50">
        <v>45</v>
      </c>
      <c r="E14" s="50">
        <v>2</v>
      </c>
      <c r="F14" s="50">
        <v>2</v>
      </c>
      <c r="G14" s="50">
        <v>0</v>
      </c>
      <c r="H14" s="50">
        <v>3</v>
      </c>
      <c r="I14" s="50">
        <v>0</v>
      </c>
      <c r="J14" s="50">
        <v>1</v>
      </c>
      <c r="K14" s="64">
        <v>56</v>
      </c>
    </row>
    <row r="15" spans="1:20" ht="14.25" thickBot="1" x14ac:dyDescent="0.2">
      <c r="A15" s="162"/>
      <c r="B15" s="2" t="s">
        <v>286</v>
      </c>
      <c r="C15" s="50">
        <v>0</v>
      </c>
      <c r="D15" s="50">
        <v>8</v>
      </c>
      <c r="E15" s="50">
        <v>0</v>
      </c>
      <c r="F15" s="50">
        <v>4</v>
      </c>
      <c r="G15" s="50">
        <v>5</v>
      </c>
      <c r="H15" s="50">
        <v>10</v>
      </c>
      <c r="I15" s="50">
        <v>21</v>
      </c>
      <c r="J15" s="50">
        <v>2</v>
      </c>
      <c r="K15" s="64">
        <v>50</v>
      </c>
    </row>
    <row r="16" spans="1:20" ht="14.25" thickBot="1" x14ac:dyDescent="0.2">
      <c r="A16" s="162"/>
      <c r="B16" s="2" t="s">
        <v>288</v>
      </c>
      <c r="C16" s="50">
        <v>5</v>
      </c>
      <c r="D16" s="50">
        <v>25</v>
      </c>
      <c r="E16" s="50">
        <v>5</v>
      </c>
      <c r="F16" s="50">
        <v>6</v>
      </c>
      <c r="G16" s="50">
        <v>4</v>
      </c>
      <c r="H16" s="50">
        <v>1</v>
      </c>
      <c r="I16" s="50">
        <v>0</v>
      </c>
      <c r="J16" s="50">
        <v>1</v>
      </c>
      <c r="K16" s="64">
        <v>47</v>
      </c>
    </row>
    <row r="17" spans="1:11" ht="14.25" thickBot="1" x14ac:dyDescent="0.2">
      <c r="A17" s="162"/>
      <c r="B17" s="2" t="s">
        <v>287</v>
      </c>
      <c r="C17" s="50">
        <v>0</v>
      </c>
      <c r="D17" s="50">
        <v>18</v>
      </c>
      <c r="E17" s="50">
        <v>6</v>
      </c>
      <c r="F17" s="50">
        <v>7</v>
      </c>
      <c r="G17" s="50">
        <v>7</v>
      </c>
      <c r="H17" s="50">
        <v>1</v>
      </c>
      <c r="I17" s="50">
        <v>3</v>
      </c>
      <c r="J17" s="50">
        <v>3</v>
      </c>
      <c r="K17" s="64">
        <v>45</v>
      </c>
    </row>
    <row r="18" spans="1:11" ht="14.25" thickBot="1" x14ac:dyDescent="0.2">
      <c r="A18" s="162"/>
      <c r="B18" s="2" t="s">
        <v>289</v>
      </c>
      <c r="C18" s="50">
        <v>1</v>
      </c>
      <c r="D18" s="50">
        <v>19</v>
      </c>
      <c r="E18" s="50">
        <v>6</v>
      </c>
      <c r="F18" s="50">
        <v>2</v>
      </c>
      <c r="G18" s="50">
        <v>3</v>
      </c>
      <c r="H18" s="50">
        <v>4</v>
      </c>
      <c r="I18" s="50">
        <v>5</v>
      </c>
      <c r="J18" s="50">
        <v>2</v>
      </c>
      <c r="K18" s="64">
        <v>42</v>
      </c>
    </row>
    <row r="19" spans="1:11" ht="14.25" thickBot="1" x14ac:dyDescent="0.2">
      <c r="A19" s="162"/>
      <c r="B19" s="2" t="s">
        <v>290</v>
      </c>
      <c r="C19" s="50">
        <v>0</v>
      </c>
      <c r="D19" s="50">
        <v>9</v>
      </c>
      <c r="E19" s="50">
        <v>2</v>
      </c>
      <c r="F19" s="50">
        <v>4</v>
      </c>
      <c r="G19" s="50">
        <v>1</v>
      </c>
      <c r="H19" s="50">
        <v>9</v>
      </c>
      <c r="I19" s="50">
        <v>6</v>
      </c>
      <c r="J19" s="50">
        <v>5</v>
      </c>
      <c r="K19" s="64">
        <v>36</v>
      </c>
    </row>
    <row r="20" spans="1:11" ht="14.25" thickBot="1" x14ac:dyDescent="0.2">
      <c r="A20" s="162"/>
      <c r="B20" s="2" t="s">
        <v>254</v>
      </c>
      <c r="C20" s="50">
        <v>4</v>
      </c>
      <c r="D20" s="50">
        <v>10</v>
      </c>
      <c r="E20" s="50">
        <v>1</v>
      </c>
      <c r="F20" s="50">
        <v>2</v>
      </c>
      <c r="G20" s="50">
        <v>3</v>
      </c>
      <c r="H20" s="50">
        <v>1</v>
      </c>
      <c r="I20" s="50">
        <v>3</v>
      </c>
      <c r="J20" s="50">
        <v>3</v>
      </c>
      <c r="K20" s="64">
        <v>27</v>
      </c>
    </row>
    <row r="21" spans="1:11" ht="14.25" thickBot="1" x14ac:dyDescent="0.2">
      <c r="A21" s="162"/>
      <c r="B21" s="2" t="s">
        <v>291</v>
      </c>
      <c r="C21" s="50">
        <v>0</v>
      </c>
      <c r="D21" s="50">
        <v>9</v>
      </c>
      <c r="E21" s="50">
        <v>2</v>
      </c>
      <c r="F21" s="50">
        <v>8</v>
      </c>
      <c r="G21" s="50">
        <v>1</v>
      </c>
      <c r="H21" s="50">
        <v>3</v>
      </c>
      <c r="I21" s="50">
        <v>1</v>
      </c>
      <c r="J21" s="50">
        <v>2</v>
      </c>
      <c r="K21" s="64">
        <v>26</v>
      </c>
    </row>
    <row r="22" spans="1:11" ht="14.25" thickBot="1" x14ac:dyDescent="0.2">
      <c r="A22" s="162"/>
      <c r="B22" s="2" t="s">
        <v>292</v>
      </c>
      <c r="C22" s="50">
        <v>0</v>
      </c>
      <c r="D22" s="50">
        <v>2</v>
      </c>
      <c r="E22" s="50">
        <v>5</v>
      </c>
      <c r="F22" s="50">
        <v>6</v>
      </c>
      <c r="G22" s="50">
        <v>5</v>
      </c>
      <c r="H22" s="50">
        <v>3</v>
      </c>
      <c r="I22" s="50">
        <v>3</v>
      </c>
      <c r="J22" s="50">
        <v>2</v>
      </c>
      <c r="K22" s="64">
        <v>26</v>
      </c>
    </row>
    <row r="23" spans="1:11" ht="14.25" thickBot="1" x14ac:dyDescent="0.2">
      <c r="A23" s="162"/>
      <c r="B23" s="2" t="s">
        <v>293</v>
      </c>
      <c r="C23" s="50">
        <v>0</v>
      </c>
      <c r="D23" s="50">
        <v>13</v>
      </c>
      <c r="E23" s="50">
        <v>2</v>
      </c>
      <c r="F23" s="50">
        <v>2</v>
      </c>
      <c r="G23" s="50">
        <v>1</v>
      </c>
      <c r="H23" s="50">
        <v>2</v>
      </c>
      <c r="I23" s="50">
        <v>1</v>
      </c>
      <c r="J23" s="50">
        <v>2</v>
      </c>
      <c r="K23" s="64">
        <v>23</v>
      </c>
    </row>
    <row r="24" spans="1:11" ht="14.25" thickBot="1" x14ac:dyDescent="0.2">
      <c r="A24" s="162"/>
      <c r="B24" s="2" t="s">
        <v>313</v>
      </c>
      <c r="C24" s="50">
        <v>1</v>
      </c>
      <c r="D24" s="50">
        <v>9</v>
      </c>
      <c r="E24" s="50">
        <v>1</v>
      </c>
      <c r="F24" s="50">
        <v>1</v>
      </c>
      <c r="G24" s="50">
        <v>0</v>
      </c>
      <c r="H24" s="50">
        <v>4</v>
      </c>
      <c r="I24" s="50">
        <v>6</v>
      </c>
      <c r="J24" s="50">
        <v>1</v>
      </c>
      <c r="K24" s="64">
        <v>23</v>
      </c>
    </row>
    <row r="25" spans="1:11" ht="14.25" thickBot="1" x14ac:dyDescent="0.2">
      <c r="A25" s="162"/>
      <c r="B25" s="2" t="s">
        <v>0</v>
      </c>
      <c r="C25" s="50">
        <v>36</v>
      </c>
      <c r="D25" s="50">
        <v>760</v>
      </c>
      <c r="E25" s="50">
        <v>245</v>
      </c>
      <c r="F25" s="50">
        <v>263</v>
      </c>
      <c r="G25" s="50">
        <v>249</v>
      </c>
      <c r="H25" s="50">
        <v>280</v>
      </c>
      <c r="I25" s="50">
        <v>328</v>
      </c>
      <c r="J25" s="50">
        <v>185</v>
      </c>
      <c r="K25" s="63">
        <v>2346</v>
      </c>
    </row>
    <row r="26" spans="1:11" ht="14.25" thickBot="1" x14ac:dyDescent="0.2">
      <c r="B26" s="62"/>
      <c r="C26" s="50"/>
      <c r="D26" s="50"/>
      <c r="E26" s="50"/>
      <c r="F26" s="50"/>
      <c r="G26" s="50"/>
      <c r="H26" s="50"/>
      <c r="I26" s="50"/>
      <c r="J26" s="50"/>
      <c r="K26" s="63"/>
    </row>
    <row r="27" spans="1:11" ht="14.25" thickBot="1" x14ac:dyDescent="0.2">
      <c r="B27" s="62"/>
      <c r="C27" s="50"/>
      <c r="D27" s="50"/>
      <c r="E27" s="50"/>
      <c r="F27" s="50"/>
      <c r="G27" s="50"/>
      <c r="H27" s="50"/>
      <c r="I27" s="50"/>
      <c r="J27" s="50"/>
      <c r="K27" s="63"/>
    </row>
    <row r="28" spans="1:11" ht="14.25" thickBot="1" x14ac:dyDescent="0.2">
      <c r="B28" s="62"/>
      <c r="C28" s="50"/>
      <c r="D28" s="50"/>
      <c r="E28" s="50"/>
      <c r="F28" s="50"/>
      <c r="G28" s="50"/>
      <c r="H28" s="50"/>
      <c r="I28" s="50"/>
      <c r="J28" s="50"/>
      <c r="K28" s="63"/>
    </row>
    <row r="29" spans="1:11" ht="14.25" thickBot="1" x14ac:dyDescent="0.2">
      <c r="B29" s="62"/>
      <c r="C29" s="50"/>
      <c r="D29" s="50"/>
      <c r="E29" s="50"/>
      <c r="F29" s="50"/>
      <c r="G29" s="50"/>
      <c r="H29" s="50"/>
      <c r="I29" s="50"/>
      <c r="J29" s="50"/>
      <c r="K29" s="63"/>
    </row>
    <row r="30" spans="1:11" ht="14.25" thickBot="1" x14ac:dyDescent="0.2">
      <c r="B30" s="62"/>
      <c r="C30" s="50"/>
      <c r="D30" s="50"/>
      <c r="E30" s="50"/>
      <c r="F30" s="50"/>
      <c r="G30" s="50"/>
      <c r="H30" s="50"/>
      <c r="I30" s="50"/>
      <c r="J30" s="50"/>
      <c r="K30" s="63"/>
    </row>
    <row r="31" spans="1:11" ht="14.25" thickBot="1" x14ac:dyDescent="0.2">
      <c r="B31" s="62"/>
      <c r="C31" s="50"/>
      <c r="D31" s="50"/>
      <c r="E31" s="50"/>
      <c r="F31" s="50"/>
      <c r="G31" s="50"/>
      <c r="H31" s="50"/>
      <c r="I31" s="50"/>
      <c r="J31" s="50"/>
      <c r="K31" s="63"/>
    </row>
    <row r="32" spans="1:11" ht="14.25" thickBot="1" x14ac:dyDescent="0.2">
      <c r="B32" s="62"/>
      <c r="C32" s="50"/>
      <c r="D32" s="50"/>
      <c r="E32" s="50"/>
      <c r="F32" s="50"/>
      <c r="G32" s="50"/>
      <c r="H32" s="50"/>
      <c r="I32" s="50"/>
      <c r="J32" s="50"/>
      <c r="K32" s="63"/>
    </row>
    <row r="33" spans="2:11" ht="14.25" thickBot="1" x14ac:dyDescent="0.2">
      <c r="B33" s="62"/>
      <c r="C33" s="50"/>
      <c r="D33" s="50"/>
      <c r="E33" s="50"/>
      <c r="F33" s="50"/>
      <c r="G33" s="50"/>
      <c r="H33" s="50"/>
      <c r="I33" s="50"/>
      <c r="J33" s="50"/>
      <c r="K33" s="63"/>
    </row>
    <row r="34" spans="2:11" ht="14.25" thickBot="1" x14ac:dyDescent="0.2">
      <c r="B34" s="62"/>
      <c r="C34" s="50"/>
      <c r="D34" s="50"/>
      <c r="E34" s="50"/>
      <c r="F34" s="50"/>
      <c r="G34" s="50"/>
      <c r="H34" s="50"/>
      <c r="I34" s="50"/>
      <c r="J34" s="50"/>
      <c r="K34" s="64"/>
    </row>
    <row r="35" spans="2:11" ht="14.25" thickBot="1" x14ac:dyDescent="0.2">
      <c r="B35" s="62"/>
      <c r="C35" s="50"/>
      <c r="D35" s="50"/>
      <c r="E35" s="50"/>
      <c r="F35" s="50"/>
      <c r="G35" s="50"/>
      <c r="H35" s="50"/>
      <c r="I35" s="50"/>
      <c r="J35" s="50"/>
      <c r="K35" s="64"/>
    </row>
    <row r="36" spans="2:11" ht="14.25" thickBot="1" x14ac:dyDescent="0.2">
      <c r="B36" s="62"/>
      <c r="C36" s="50"/>
      <c r="D36" s="50"/>
      <c r="E36" s="50"/>
      <c r="F36" s="50"/>
      <c r="G36" s="50"/>
      <c r="H36" s="50"/>
      <c r="I36" s="50"/>
      <c r="J36" s="50"/>
      <c r="K36" s="64"/>
    </row>
    <row r="37" spans="2:11" ht="14.25" thickBot="1" x14ac:dyDescent="0.2">
      <c r="B37" s="62"/>
      <c r="C37" s="50"/>
      <c r="D37" s="50"/>
      <c r="E37" s="50"/>
      <c r="F37" s="50"/>
      <c r="G37" s="50"/>
      <c r="H37" s="50"/>
      <c r="I37" s="50"/>
      <c r="J37" s="50"/>
      <c r="K37" s="64"/>
    </row>
    <row r="38" spans="2:11" ht="14.25" thickBot="1" x14ac:dyDescent="0.2">
      <c r="B38" s="62"/>
      <c r="C38" s="50"/>
      <c r="D38" s="50"/>
      <c r="E38" s="50"/>
      <c r="F38" s="50"/>
      <c r="G38" s="50"/>
      <c r="H38" s="50"/>
      <c r="I38" s="50"/>
      <c r="J38" s="50"/>
      <c r="K38" s="64"/>
    </row>
    <row r="39" spans="2:11" ht="14.25" thickBot="1" x14ac:dyDescent="0.2">
      <c r="B39" s="62"/>
      <c r="C39" s="50"/>
      <c r="D39" s="50"/>
      <c r="E39" s="50"/>
      <c r="F39" s="50"/>
      <c r="G39" s="50"/>
      <c r="H39" s="50"/>
      <c r="I39" s="50"/>
      <c r="J39" s="50"/>
      <c r="K39" s="64"/>
    </row>
    <row r="40" spans="2:11" ht="14.25" thickBot="1" x14ac:dyDescent="0.2">
      <c r="B40" s="62"/>
      <c r="C40" s="50"/>
      <c r="D40" s="50"/>
      <c r="E40" s="50"/>
      <c r="F40" s="50"/>
      <c r="G40" s="50"/>
      <c r="H40" s="50"/>
      <c r="I40" s="50"/>
      <c r="J40" s="50"/>
      <c r="K40" s="64"/>
    </row>
    <row r="41" spans="2:11" ht="14.25" thickBot="1" x14ac:dyDescent="0.2">
      <c r="B41" s="62"/>
      <c r="C41" s="50"/>
      <c r="D41" s="50"/>
      <c r="E41" s="50"/>
      <c r="F41" s="50"/>
      <c r="G41" s="50"/>
      <c r="H41" s="50"/>
      <c r="I41" s="50"/>
      <c r="J41" s="50"/>
      <c r="K41" s="64"/>
    </row>
    <row r="42" spans="2:11" ht="14.25" thickBot="1" x14ac:dyDescent="0.2">
      <c r="B42" s="62"/>
      <c r="C42" s="50"/>
      <c r="D42" s="50"/>
      <c r="E42" s="50"/>
      <c r="F42" s="50"/>
      <c r="G42" s="50"/>
      <c r="H42" s="50"/>
      <c r="I42" s="50"/>
      <c r="J42" s="50"/>
      <c r="K42" s="64"/>
    </row>
    <row r="43" spans="2:11" ht="14.25" thickBot="1" x14ac:dyDescent="0.2">
      <c r="B43" s="62"/>
      <c r="C43" s="50"/>
      <c r="D43" s="50"/>
      <c r="E43" s="50"/>
      <c r="F43" s="50"/>
      <c r="G43" s="50"/>
      <c r="H43" s="50"/>
      <c r="I43" s="50"/>
      <c r="J43" s="50"/>
      <c r="K43" s="64"/>
    </row>
    <row r="44" spans="2:11" ht="14.25" thickBot="1" x14ac:dyDescent="0.2">
      <c r="B44" s="62"/>
      <c r="C44" s="50"/>
      <c r="D44" s="50"/>
      <c r="E44" s="50"/>
      <c r="F44" s="50"/>
      <c r="G44" s="50"/>
      <c r="H44" s="50"/>
      <c r="I44" s="50"/>
      <c r="J44" s="50"/>
      <c r="K44" s="64"/>
    </row>
    <row r="45" spans="2:11" ht="14.25" thickBot="1" x14ac:dyDescent="0.2">
      <c r="B45" s="62"/>
      <c r="C45" s="50"/>
      <c r="D45" s="50"/>
      <c r="E45" s="50"/>
      <c r="F45" s="50"/>
      <c r="G45" s="50"/>
      <c r="H45" s="50"/>
      <c r="I45" s="50"/>
      <c r="J45" s="50"/>
      <c r="K45" s="64"/>
    </row>
    <row r="46" spans="2:11" ht="14.25" thickBot="1" x14ac:dyDescent="0.2">
      <c r="B46" s="62"/>
      <c r="C46" s="50"/>
      <c r="D46" s="50"/>
      <c r="E46" s="50"/>
      <c r="F46" s="50"/>
      <c r="G46" s="50"/>
      <c r="H46" s="50"/>
      <c r="I46" s="50"/>
      <c r="J46" s="50"/>
      <c r="K46" s="64"/>
    </row>
    <row r="47" spans="2:11" ht="14.25" thickBot="1" x14ac:dyDescent="0.2">
      <c r="B47" s="62"/>
      <c r="C47" s="50"/>
      <c r="D47" s="50"/>
      <c r="E47" s="50"/>
      <c r="F47" s="50"/>
      <c r="G47" s="50"/>
      <c r="H47" s="50"/>
      <c r="I47" s="50"/>
      <c r="J47" s="50"/>
      <c r="K47" s="64"/>
    </row>
    <row r="48" spans="2:11" ht="14.25" thickBot="1" x14ac:dyDescent="0.2">
      <c r="B48" s="62"/>
      <c r="C48" s="50"/>
      <c r="D48" s="50"/>
      <c r="E48" s="50"/>
      <c r="F48" s="50"/>
      <c r="G48" s="50"/>
      <c r="H48" s="50"/>
      <c r="I48" s="50"/>
      <c r="J48" s="50"/>
      <c r="K48" s="64"/>
    </row>
    <row r="49" spans="2:11" ht="14.25" thickBot="1" x14ac:dyDescent="0.2">
      <c r="B49" s="62"/>
      <c r="C49" s="50"/>
      <c r="D49" s="50"/>
      <c r="E49" s="50"/>
      <c r="F49" s="50"/>
      <c r="G49" s="50"/>
      <c r="H49" s="50"/>
      <c r="I49" s="50"/>
      <c r="J49" s="50"/>
      <c r="K49" s="64"/>
    </row>
    <row r="50" spans="2:11" ht="14.25" thickBot="1" x14ac:dyDescent="0.2">
      <c r="B50" s="62"/>
      <c r="C50" s="50"/>
      <c r="D50" s="50"/>
      <c r="E50" s="50"/>
      <c r="F50" s="50"/>
      <c r="G50" s="50"/>
      <c r="H50" s="50"/>
      <c r="I50" s="50"/>
      <c r="J50" s="50"/>
      <c r="K50" s="64"/>
    </row>
    <row r="51" spans="2:11" ht="14.25" thickBot="1" x14ac:dyDescent="0.2">
      <c r="B51" s="62"/>
      <c r="C51" s="50"/>
      <c r="D51" s="50"/>
      <c r="E51" s="50"/>
      <c r="F51" s="50"/>
      <c r="G51" s="50"/>
      <c r="H51" s="50"/>
      <c r="I51" s="50"/>
      <c r="J51" s="50"/>
      <c r="K51" s="64"/>
    </row>
    <row r="52" spans="2:11" ht="14.25" thickBot="1" x14ac:dyDescent="0.2">
      <c r="B52" s="62"/>
      <c r="C52" s="50"/>
      <c r="D52" s="50"/>
      <c r="E52" s="50"/>
      <c r="F52" s="50"/>
      <c r="G52" s="50"/>
      <c r="H52" s="50"/>
      <c r="I52" s="50"/>
      <c r="J52" s="50"/>
      <c r="K52" s="64"/>
    </row>
    <row r="53" spans="2:11" ht="14.25" thickBot="1" x14ac:dyDescent="0.2">
      <c r="B53" s="62"/>
      <c r="C53" s="50"/>
      <c r="D53" s="50"/>
      <c r="E53" s="50"/>
      <c r="F53" s="50"/>
      <c r="G53" s="50"/>
      <c r="H53" s="50"/>
      <c r="I53" s="50"/>
      <c r="J53" s="50"/>
      <c r="K53" s="64"/>
    </row>
    <row r="54" spans="2:11" ht="14.25" thickBot="1" x14ac:dyDescent="0.2">
      <c r="B54" s="62"/>
      <c r="C54" s="50"/>
      <c r="D54" s="50"/>
      <c r="E54" s="50"/>
      <c r="F54" s="50"/>
      <c r="G54" s="50"/>
      <c r="H54" s="50"/>
      <c r="I54" s="50"/>
      <c r="J54" s="50"/>
      <c r="K54" s="64"/>
    </row>
    <row r="55" spans="2:11" ht="14.25" thickBot="1" x14ac:dyDescent="0.2">
      <c r="B55" s="65"/>
      <c r="C55" s="66"/>
      <c r="D55" s="66"/>
      <c r="E55" s="66"/>
      <c r="F55" s="66"/>
      <c r="G55" s="66"/>
      <c r="H55" s="66"/>
      <c r="I55" s="66"/>
      <c r="J55" s="66"/>
      <c r="K55" s="67"/>
    </row>
    <row r="56" spans="2:11" ht="14.25" thickTop="1" x14ac:dyDescent="0.15"/>
  </sheetData>
  <mergeCells count="2">
    <mergeCell ref="B3:B4"/>
    <mergeCell ref="C3:K3"/>
  </mergeCells>
  <phoneticPr fontId="15"/>
  <hyperlinks>
    <hyperlink ref="N2"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2"/>
  <sheetViews>
    <sheetView workbookViewId="0">
      <selection activeCell="B1" sqref="B1"/>
    </sheetView>
  </sheetViews>
  <sheetFormatPr defaultRowHeight="13.5" x14ac:dyDescent="0.15"/>
  <cols>
    <col min="2" max="2" width="26.75" customWidth="1"/>
    <col min="17" max="17" width="11.875" customWidth="1"/>
  </cols>
  <sheetData>
    <row r="1" spans="1:51" x14ac:dyDescent="0.15">
      <c r="B1" t="s">
        <v>124</v>
      </c>
    </row>
    <row r="2" spans="1:51" x14ac:dyDescent="0.15">
      <c r="D2" t="s">
        <v>125</v>
      </c>
    </row>
    <row r="3" spans="1:51" x14ac:dyDescent="0.15">
      <c r="D3" t="s">
        <v>178</v>
      </c>
    </row>
    <row r="4" spans="1:51" x14ac:dyDescent="0.15">
      <c r="E4" t="s">
        <v>179</v>
      </c>
      <c r="I4" t="s">
        <v>180</v>
      </c>
    </row>
    <row r="6" spans="1:51" x14ac:dyDescent="0.15">
      <c r="B6" t="s">
        <v>181</v>
      </c>
    </row>
    <row r="7" spans="1:51" x14ac:dyDescent="0.15">
      <c r="B7" s="49" t="s">
        <v>182</v>
      </c>
    </row>
    <row r="8" spans="1:51" x14ac:dyDescent="0.15">
      <c r="B8" t="s">
        <v>183</v>
      </c>
    </row>
    <row r="9" spans="1:51" ht="14.25" thickBot="1" x14ac:dyDescent="0.2">
      <c r="A9" s="14"/>
    </row>
    <row r="10" spans="1:51" ht="14.25" thickBot="1" x14ac:dyDescent="0.2">
      <c r="A10" s="83"/>
      <c r="B10" s="84"/>
      <c r="C10" s="214" t="s">
        <v>58</v>
      </c>
      <c r="D10" s="214"/>
      <c r="E10" s="214"/>
      <c r="F10" s="214"/>
      <c r="G10" s="214"/>
      <c r="H10" s="214"/>
      <c r="I10" s="214"/>
      <c r="J10" s="214"/>
      <c r="K10" s="214"/>
      <c r="L10" s="214"/>
      <c r="M10" s="214"/>
      <c r="N10" s="214"/>
      <c r="O10" s="214"/>
      <c r="P10" s="214"/>
      <c r="Q10" s="215"/>
      <c r="T10" s="216" t="s">
        <v>58</v>
      </c>
      <c r="U10" s="214"/>
      <c r="V10" s="214"/>
      <c r="W10" s="214"/>
      <c r="X10" s="214"/>
      <c r="Y10" s="214"/>
      <c r="Z10" s="214"/>
      <c r="AA10" s="214"/>
      <c r="AB10" s="214"/>
      <c r="AC10" s="214"/>
      <c r="AD10" s="214"/>
      <c r="AE10" s="214"/>
      <c r="AF10" s="214"/>
      <c r="AG10" s="214"/>
      <c r="AH10" s="215"/>
      <c r="AK10" s="216" t="s">
        <v>58</v>
      </c>
      <c r="AL10" s="214"/>
      <c r="AM10" s="214"/>
      <c r="AN10" s="214"/>
      <c r="AO10" s="214"/>
      <c r="AP10" s="214"/>
      <c r="AQ10" s="214"/>
      <c r="AR10" s="214"/>
      <c r="AS10" s="214"/>
      <c r="AT10" s="214"/>
      <c r="AU10" s="214"/>
      <c r="AV10" s="214"/>
      <c r="AW10" s="214"/>
      <c r="AX10" s="214"/>
      <c r="AY10" s="215"/>
    </row>
    <row r="11" spans="1:51" x14ac:dyDescent="0.15">
      <c r="A11" s="85"/>
      <c r="B11" s="86"/>
      <c r="C11" s="82" t="s">
        <v>59</v>
      </c>
      <c r="D11" s="45" t="s">
        <v>60</v>
      </c>
      <c r="E11" s="45" t="s">
        <v>61</v>
      </c>
      <c r="F11" s="45" t="s">
        <v>62</v>
      </c>
      <c r="G11" s="45" t="s">
        <v>63</v>
      </c>
      <c r="H11" s="45" t="s">
        <v>64</v>
      </c>
      <c r="I11" s="45" t="s">
        <v>65</v>
      </c>
      <c r="J11" s="45" t="s">
        <v>66</v>
      </c>
      <c r="K11" s="45" t="s">
        <v>67</v>
      </c>
      <c r="L11" s="45" t="s">
        <v>68</v>
      </c>
      <c r="M11" s="45" t="s">
        <v>69</v>
      </c>
      <c r="N11" s="45" t="s">
        <v>70</v>
      </c>
      <c r="O11" s="45" t="s">
        <v>71</v>
      </c>
      <c r="P11" s="45" t="s">
        <v>72</v>
      </c>
      <c r="Q11" s="45" t="s">
        <v>0</v>
      </c>
      <c r="R11" s="14"/>
      <c r="S11" s="14"/>
      <c r="T11" s="45" t="s">
        <v>59</v>
      </c>
      <c r="U11" s="45" t="s">
        <v>60</v>
      </c>
      <c r="V11" s="45" t="s">
        <v>61</v>
      </c>
      <c r="W11" s="45" t="s">
        <v>62</v>
      </c>
      <c r="X11" s="45" t="s">
        <v>63</v>
      </c>
      <c r="Y11" s="45" t="s">
        <v>64</v>
      </c>
      <c r="Z11" s="45" t="s">
        <v>65</v>
      </c>
      <c r="AA11" s="45" t="s">
        <v>66</v>
      </c>
      <c r="AB11" s="45" t="s">
        <v>67</v>
      </c>
      <c r="AC11" s="45" t="s">
        <v>68</v>
      </c>
      <c r="AD11" s="45" t="s">
        <v>69</v>
      </c>
      <c r="AE11" s="45" t="s">
        <v>70</v>
      </c>
      <c r="AF11" s="45" t="s">
        <v>71</v>
      </c>
      <c r="AG11" s="45" t="s">
        <v>72</v>
      </c>
      <c r="AH11" s="45" t="s">
        <v>0</v>
      </c>
      <c r="AI11" s="14"/>
      <c r="AJ11" s="14"/>
      <c r="AK11" s="45" t="s">
        <v>59</v>
      </c>
      <c r="AL11" s="45" t="s">
        <v>60</v>
      </c>
      <c r="AM11" s="45" t="s">
        <v>61</v>
      </c>
      <c r="AN11" s="45" t="s">
        <v>62</v>
      </c>
      <c r="AO11" s="45" t="s">
        <v>63</v>
      </c>
      <c r="AP11" s="45" t="s">
        <v>64</v>
      </c>
      <c r="AQ11" s="45" t="s">
        <v>65</v>
      </c>
      <c r="AR11" s="45" t="s">
        <v>66</v>
      </c>
      <c r="AS11" s="45" t="s">
        <v>67</v>
      </c>
      <c r="AT11" s="45" t="s">
        <v>68</v>
      </c>
      <c r="AU11" s="45" t="s">
        <v>69</v>
      </c>
      <c r="AV11" s="45" t="s">
        <v>70</v>
      </c>
      <c r="AW11" s="45" t="s">
        <v>71</v>
      </c>
      <c r="AX11" s="45" t="s">
        <v>72</v>
      </c>
      <c r="AY11" s="45" t="s">
        <v>0</v>
      </c>
    </row>
    <row r="12" spans="1:51" x14ac:dyDescent="0.15">
      <c r="B12" s="12" t="s">
        <v>184</v>
      </c>
      <c r="C12" s="12" t="s">
        <v>185</v>
      </c>
      <c r="D12" s="12" t="s">
        <v>185</v>
      </c>
      <c r="E12" s="12" t="s">
        <v>185</v>
      </c>
      <c r="F12" s="12" t="s">
        <v>185</v>
      </c>
      <c r="G12" s="12" t="s">
        <v>185</v>
      </c>
      <c r="H12" s="12" t="s">
        <v>185</v>
      </c>
      <c r="I12" s="12" t="s">
        <v>185</v>
      </c>
      <c r="J12" s="12" t="s">
        <v>185</v>
      </c>
      <c r="K12" s="12" t="s">
        <v>185</v>
      </c>
      <c r="L12" s="12" t="s">
        <v>185</v>
      </c>
      <c r="M12" s="12" t="s">
        <v>185</v>
      </c>
      <c r="N12" s="12" t="s">
        <v>185</v>
      </c>
      <c r="O12" s="12" t="s">
        <v>185</v>
      </c>
      <c r="P12" s="12" t="s">
        <v>185</v>
      </c>
      <c r="Q12" s="12" t="s">
        <v>185</v>
      </c>
      <c r="T12" s="12" t="s">
        <v>186</v>
      </c>
      <c r="U12" s="12" t="s">
        <v>186</v>
      </c>
      <c r="V12" s="12" t="s">
        <v>186</v>
      </c>
      <c r="W12" s="12" t="s">
        <v>186</v>
      </c>
      <c r="X12" s="12" t="s">
        <v>186</v>
      </c>
      <c r="Y12" s="12" t="s">
        <v>186</v>
      </c>
      <c r="Z12" s="12" t="s">
        <v>186</v>
      </c>
      <c r="AA12" s="12" t="s">
        <v>186</v>
      </c>
      <c r="AB12" s="12" t="s">
        <v>186</v>
      </c>
      <c r="AC12" s="12" t="s">
        <v>186</v>
      </c>
      <c r="AD12" s="12" t="s">
        <v>186</v>
      </c>
      <c r="AE12" s="12" t="s">
        <v>186</v>
      </c>
      <c r="AF12" s="12" t="s">
        <v>186</v>
      </c>
      <c r="AG12" s="12"/>
      <c r="AH12" s="12" t="s">
        <v>186</v>
      </c>
      <c r="AK12" s="12" t="s">
        <v>187</v>
      </c>
      <c r="AL12" s="12" t="s">
        <v>187</v>
      </c>
      <c r="AM12" s="12" t="s">
        <v>187</v>
      </c>
      <c r="AN12" s="12" t="s">
        <v>187</v>
      </c>
      <c r="AO12" s="12" t="s">
        <v>187</v>
      </c>
      <c r="AP12" s="12" t="s">
        <v>187</v>
      </c>
      <c r="AQ12" s="12" t="s">
        <v>187</v>
      </c>
      <c r="AR12" s="12" t="s">
        <v>187</v>
      </c>
      <c r="AS12" s="12" t="s">
        <v>187</v>
      </c>
      <c r="AT12" s="12" t="s">
        <v>187</v>
      </c>
      <c r="AU12" s="12" t="s">
        <v>187</v>
      </c>
      <c r="AV12" s="12" t="s">
        <v>187</v>
      </c>
      <c r="AW12" s="12" t="s">
        <v>187</v>
      </c>
      <c r="AX12" s="12"/>
      <c r="AY12" s="12" t="s">
        <v>187</v>
      </c>
    </row>
    <row r="13" spans="1:51" ht="14.25" thickBot="1" x14ac:dyDescent="0.2"/>
    <row r="14" spans="1:51" ht="14.25" thickBot="1" x14ac:dyDescent="0.2">
      <c r="B14" s="87" t="s">
        <v>188</v>
      </c>
      <c r="C14" s="88">
        <v>1559648</v>
      </c>
      <c r="D14" s="12">
        <v>1010327</v>
      </c>
      <c r="E14" s="12">
        <v>1279045</v>
      </c>
      <c r="F14" s="12">
        <v>6025675</v>
      </c>
      <c r="G14" s="12">
        <v>968819</v>
      </c>
      <c r="H14" s="12">
        <v>556444</v>
      </c>
      <c r="I14" s="12">
        <v>2840597</v>
      </c>
      <c r="J14" s="12">
        <v>3790373</v>
      </c>
      <c r="K14" s="12">
        <v>230932</v>
      </c>
      <c r="L14" s="12">
        <v>1131873</v>
      </c>
      <c r="M14" s="12">
        <v>686059</v>
      </c>
      <c r="N14" s="12">
        <v>1924732</v>
      </c>
      <c r="O14" s="12">
        <v>862277</v>
      </c>
      <c r="P14" s="12"/>
      <c r="Q14" s="12">
        <v>22866801</v>
      </c>
      <c r="T14" s="12">
        <v>796665</v>
      </c>
      <c r="U14" s="12">
        <v>517722</v>
      </c>
      <c r="V14" s="12">
        <v>656797</v>
      </c>
      <c r="W14" s="12">
        <v>3087788</v>
      </c>
      <c r="X14" s="12">
        <v>496958</v>
      </c>
      <c r="Y14" s="12">
        <v>286118</v>
      </c>
      <c r="Z14" s="12">
        <v>1455528</v>
      </c>
      <c r="AA14" s="12">
        <v>1937909</v>
      </c>
      <c r="AB14" s="12">
        <v>118503</v>
      </c>
      <c r="AC14" s="12">
        <v>580367</v>
      </c>
      <c r="AD14" s="12">
        <v>352071</v>
      </c>
      <c r="AE14" s="12">
        <v>984574</v>
      </c>
      <c r="AF14" s="12">
        <v>440558</v>
      </c>
      <c r="AG14" s="12"/>
      <c r="AH14" s="12">
        <v>11711558</v>
      </c>
      <c r="AK14" s="12">
        <v>762983</v>
      </c>
      <c r="AL14" s="12">
        <v>492605</v>
      </c>
      <c r="AM14" s="12">
        <v>622248</v>
      </c>
      <c r="AN14" s="12">
        <v>2937887</v>
      </c>
      <c r="AO14" s="12">
        <v>471861</v>
      </c>
      <c r="AP14" s="12">
        <v>270326</v>
      </c>
      <c r="AQ14" s="12">
        <v>1385069</v>
      </c>
      <c r="AR14" s="12">
        <v>1852464</v>
      </c>
      <c r="AS14" s="12">
        <v>112429</v>
      </c>
      <c r="AT14" s="12">
        <v>551506</v>
      </c>
      <c r="AU14" s="12">
        <v>333988</v>
      </c>
      <c r="AV14" s="12">
        <v>940158</v>
      </c>
      <c r="AW14" s="12">
        <v>421719</v>
      </c>
      <c r="AX14" s="12"/>
      <c r="AY14" s="12">
        <v>11155243</v>
      </c>
    </row>
    <row r="15" spans="1:51" ht="14.25" thickBot="1" x14ac:dyDescent="0.2">
      <c r="B15" s="89" t="s">
        <v>189</v>
      </c>
      <c r="C15" s="12">
        <v>880492</v>
      </c>
      <c r="D15" s="12">
        <v>568210</v>
      </c>
      <c r="E15" s="12">
        <v>714150</v>
      </c>
      <c r="F15" s="12">
        <v>4282173</v>
      </c>
      <c r="G15" s="12">
        <v>493434</v>
      </c>
      <c r="H15" s="12">
        <v>291600</v>
      </c>
      <c r="I15" s="12">
        <v>1626897</v>
      </c>
      <c r="J15" s="12">
        <v>2261911</v>
      </c>
      <c r="K15" s="12">
        <v>115060</v>
      </c>
      <c r="L15" s="12">
        <v>622758</v>
      </c>
      <c r="M15" s="12">
        <v>355081</v>
      </c>
      <c r="N15" s="12">
        <v>1081978</v>
      </c>
      <c r="O15" s="12">
        <v>426390</v>
      </c>
      <c r="P15" s="12"/>
      <c r="Q15" s="12">
        <v>13720134</v>
      </c>
      <c r="T15" s="12">
        <v>440574</v>
      </c>
      <c r="U15" s="12">
        <v>287416</v>
      </c>
      <c r="V15" s="12">
        <v>371628</v>
      </c>
      <c r="W15" s="12">
        <v>2216314</v>
      </c>
      <c r="X15" s="12">
        <v>252109</v>
      </c>
      <c r="Y15" s="12">
        <v>149196</v>
      </c>
      <c r="Z15" s="12">
        <v>839820</v>
      </c>
      <c r="AA15" s="12">
        <v>1121160</v>
      </c>
      <c r="AB15" s="12">
        <v>58345</v>
      </c>
      <c r="AC15" s="12">
        <v>311999</v>
      </c>
      <c r="AD15" s="12">
        <v>175487</v>
      </c>
      <c r="AE15" s="12">
        <v>528575</v>
      </c>
      <c r="AF15" s="12">
        <v>205340</v>
      </c>
      <c r="AG15" s="12"/>
      <c r="AH15" s="12">
        <v>6957963</v>
      </c>
      <c r="AK15" s="12">
        <v>439918</v>
      </c>
      <c r="AL15" s="12">
        <v>280794</v>
      </c>
      <c r="AM15" s="12">
        <v>342522</v>
      </c>
      <c r="AN15" s="12">
        <v>2065859</v>
      </c>
      <c r="AO15" s="12">
        <v>241325</v>
      </c>
      <c r="AP15" s="12">
        <v>142404</v>
      </c>
      <c r="AQ15" s="12">
        <v>787077</v>
      </c>
      <c r="AR15" s="12">
        <v>1140751</v>
      </c>
      <c r="AS15" s="12">
        <v>56715</v>
      </c>
      <c r="AT15" s="12">
        <v>310759</v>
      </c>
      <c r="AU15" s="12">
        <v>179594</v>
      </c>
      <c r="AV15" s="12">
        <v>553403</v>
      </c>
      <c r="AW15" s="12">
        <v>221050</v>
      </c>
      <c r="AX15" s="12"/>
      <c r="AY15" s="12">
        <v>6762171</v>
      </c>
    </row>
    <row r="16" spans="1:51" ht="14.25" thickBot="1" x14ac:dyDescent="0.2">
      <c r="B16" s="90" t="s">
        <v>190</v>
      </c>
      <c r="C16" s="12">
        <v>1177716</v>
      </c>
      <c r="D16" s="12">
        <v>710813</v>
      </c>
      <c r="E16" s="12">
        <v>969779</v>
      </c>
      <c r="F16" s="12">
        <v>5656221</v>
      </c>
      <c r="G16" s="12">
        <v>691552</v>
      </c>
      <c r="H16" s="12">
        <v>412404</v>
      </c>
      <c r="I16" s="12">
        <v>2182887</v>
      </c>
      <c r="J16" s="12">
        <v>2965110</v>
      </c>
      <c r="K16" s="12">
        <v>157182</v>
      </c>
      <c r="L16" s="12">
        <v>830704</v>
      </c>
      <c r="M16" s="12">
        <v>500247</v>
      </c>
      <c r="N16" s="12">
        <v>1340454</v>
      </c>
      <c r="O16" s="12">
        <v>532777</v>
      </c>
      <c r="P16" s="12"/>
      <c r="Q16" s="12">
        <v>18127846</v>
      </c>
      <c r="T16" s="12">
        <v>586508</v>
      </c>
      <c r="U16" s="12">
        <v>359884</v>
      </c>
      <c r="V16" s="12">
        <v>503935</v>
      </c>
      <c r="W16" s="12">
        <v>2912783</v>
      </c>
      <c r="X16" s="12">
        <v>353044</v>
      </c>
      <c r="Y16" s="12">
        <v>210143</v>
      </c>
      <c r="Z16" s="12">
        <v>1123265</v>
      </c>
      <c r="AA16" s="12">
        <v>1460101</v>
      </c>
      <c r="AB16" s="12">
        <v>79975</v>
      </c>
      <c r="AC16" s="12">
        <v>416196</v>
      </c>
      <c r="AD16" s="12">
        <v>248473</v>
      </c>
      <c r="AE16" s="12">
        <v>656136</v>
      </c>
      <c r="AF16" s="12">
        <v>260690</v>
      </c>
      <c r="AG16" s="12"/>
      <c r="AH16" s="12">
        <v>9171133</v>
      </c>
      <c r="AK16" s="12">
        <v>591208</v>
      </c>
      <c r="AL16" s="12">
        <v>350929</v>
      </c>
      <c r="AM16" s="12">
        <v>465844</v>
      </c>
      <c r="AN16" s="12">
        <v>2743438</v>
      </c>
      <c r="AO16" s="12">
        <v>338508</v>
      </c>
      <c r="AP16" s="12">
        <v>202261</v>
      </c>
      <c r="AQ16" s="12">
        <v>1059622</v>
      </c>
      <c r="AR16" s="12">
        <v>1505009</v>
      </c>
      <c r="AS16" s="12">
        <v>77207</v>
      </c>
      <c r="AT16" s="12">
        <v>414508</v>
      </c>
      <c r="AU16" s="12">
        <v>251774</v>
      </c>
      <c r="AV16" s="12">
        <v>684318</v>
      </c>
      <c r="AW16" s="12">
        <v>272087</v>
      </c>
      <c r="AX16" s="12"/>
      <c r="AY16" s="12">
        <v>8956713</v>
      </c>
    </row>
    <row r="17" spans="2:51" ht="14.25" thickBot="1" x14ac:dyDescent="0.2">
      <c r="B17" s="90" t="s">
        <v>191</v>
      </c>
      <c r="C17" s="12">
        <v>1164074</v>
      </c>
      <c r="D17" s="12">
        <v>672705</v>
      </c>
      <c r="E17" s="12">
        <v>889192</v>
      </c>
      <c r="F17" s="12">
        <v>5145286</v>
      </c>
      <c r="G17" s="12">
        <v>670608</v>
      </c>
      <c r="H17" s="12">
        <v>374991</v>
      </c>
      <c r="I17" s="12">
        <v>2002254</v>
      </c>
      <c r="J17" s="12">
        <v>2756772</v>
      </c>
      <c r="K17" s="12">
        <v>146254</v>
      </c>
      <c r="L17" s="12">
        <v>742529</v>
      </c>
      <c r="M17" s="12">
        <v>462778</v>
      </c>
      <c r="N17" s="12">
        <v>1240485</v>
      </c>
      <c r="O17" s="12">
        <v>507053</v>
      </c>
      <c r="P17" s="12"/>
      <c r="Q17" s="12">
        <v>16774981</v>
      </c>
      <c r="T17" s="12">
        <v>565654</v>
      </c>
      <c r="U17" s="12">
        <v>335791</v>
      </c>
      <c r="V17" s="12">
        <v>456002</v>
      </c>
      <c r="W17" s="12">
        <v>2666059</v>
      </c>
      <c r="X17" s="12">
        <v>339093</v>
      </c>
      <c r="Y17" s="12">
        <v>186339</v>
      </c>
      <c r="Z17" s="12">
        <v>1022925</v>
      </c>
      <c r="AA17" s="12">
        <v>1352791</v>
      </c>
      <c r="AB17" s="12">
        <v>72691</v>
      </c>
      <c r="AC17" s="12">
        <v>365610</v>
      </c>
      <c r="AD17" s="12">
        <v>224757</v>
      </c>
      <c r="AE17" s="12">
        <v>594714</v>
      </c>
      <c r="AF17" s="12">
        <v>245918</v>
      </c>
      <c r="AG17" s="12"/>
      <c r="AH17" s="12">
        <v>8428344</v>
      </c>
      <c r="AK17" s="12">
        <v>598420</v>
      </c>
      <c r="AL17" s="12">
        <v>336914</v>
      </c>
      <c r="AM17" s="12">
        <v>433190</v>
      </c>
      <c r="AN17" s="12">
        <v>2479227</v>
      </c>
      <c r="AO17" s="12">
        <v>331515</v>
      </c>
      <c r="AP17" s="12">
        <v>188652</v>
      </c>
      <c r="AQ17" s="12">
        <v>979329</v>
      </c>
      <c r="AR17" s="12">
        <v>1403981</v>
      </c>
      <c r="AS17" s="12">
        <v>73563</v>
      </c>
      <c r="AT17" s="12">
        <v>376919</v>
      </c>
      <c r="AU17" s="12">
        <v>238021</v>
      </c>
      <c r="AV17" s="12">
        <v>645771</v>
      </c>
      <c r="AW17" s="12">
        <v>261135</v>
      </c>
      <c r="AX17" s="12"/>
      <c r="AY17" s="12">
        <v>8346637</v>
      </c>
    </row>
    <row r="18" spans="2:51" ht="14.25" thickBot="1" x14ac:dyDescent="0.2">
      <c r="B18" s="90" t="s">
        <v>192</v>
      </c>
      <c r="C18" s="12">
        <v>1326796</v>
      </c>
      <c r="D18" s="12">
        <v>784413</v>
      </c>
      <c r="E18" s="12">
        <v>952131</v>
      </c>
      <c r="F18" s="12">
        <v>4247065</v>
      </c>
      <c r="G18" s="12">
        <v>716750</v>
      </c>
      <c r="H18" s="12">
        <v>391868</v>
      </c>
      <c r="I18" s="12">
        <v>1856079</v>
      </c>
      <c r="J18" s="12">
        <v>2511628</v>
      </c>
      <c r="K18" s="12">
        <v>179474</v>
      </c>
      <c r="L18" s="12">
        <v>791477</v>
      </c>
      <c r="M18" s="12">
        <v>534845</v>
      </c>
      <c r="N18" s="12">
        <v>1411869</v>
      </c>
      <c r="O18" s="12">
        <v>603838</v>
      </c>
      <c r="P18" s="12"/>
      <c r="Q18" s="12">
        <v>16308233</v>
      </c>
      <c r="T18" s="12">
        <v>642624</v>
      </c>
      <c r="U18" s="12">
        <v>391531</v>
      </c>
      <c r="V18" s="12">
        <v>481314</v>
      </c>
      <c r="W18" s="12">
        <v>2155144</v>
      </c>
      <c r="X18" s="12">
        <v>359507</v>
      </c>
      <c r="Y18" s="12">
        <v>193039</v>
      </c>
      <c r="Z18" s="12">
        <v>927026</v>
      </c>
      <c r="AA18" s="12">
        <v>1221998</v>
      </c>
      <c r="AB18" s="12">
        <v>90425</v>
      </c>
      <c r="AC18" s="12">
        <v>389309</v>
      </c>
      <c r="AD18" s="12">
        <v>260946</v>
      </c>
      <c r="AE18" s="12">
        <v>684118</v>
      </c>
      <c r="AF18" s="12">
        <v>300084</v>
      </c>
      <c r="AG18" s="12"/>
      <c r="AH18" s="12">
        <v>8097065</v>
      </c>
      <c r="AK18" s="12">
        <v>684172</v>
      </c>
      <c r="AL18" s="12">
        <v>392882</v>
      </c>
      <c r="AM18" s="12">
        <v>470817</v>
      </c>
      <c r="AN18" s="12">
        <v>2091921</v>
      </c>
      <c r="AO18" s="12">
        <v>357243</v>
      </c>
      <c r="AP18" s="12">
        <v>198829</v>
      </c>
      <c r="AQ18" s="12">
        <v>929053</v>
      </c>
      <c r="AR18" s="12">
        <v>1289630</v>
      </c>
      <c r="AS18" s="12">
        <v>89049</v>
      </c>
      <c r="AT18" s="12">
        <v>402168</v>
      </c>
      <c r="AU18" s="12">
        <v>273899</v>
      </c>
      <c r="AV18" s="12">
        <v>727751</v>
      </c>
      <c r="AW18" s="12">
        <v>303754</v>
      </c>
      <c r="AX18" s="12"/>
      <c r="AY18" s="12">
        <v>8211168</v>
      </c>
    </row>
    <row r="19" spans="2:51" ht="14.25" thickBot="1" x14ac:dyDescent="0.2">
      <c r="B19" s="90" t="s">
        <v>193</v>
      </c>
      <c r="C19" s="12">
        <v>1382500</v>
      </c>
      <c r="D19" s="12">
        <v>743938</v>
      </c>
      <c r="E19" s="12">
        <v>1010702</v>
      </c>
      <c r="F19" s="12">
        <v>4926397</v>
      </c>
      <c r="G19" s="12">
        <v>770754</v>
      </c>
      <c r="H19" s="12">
        <v>460129</v>
      </c>
      <c r="I19" s="12">
        <v>2142596</v>
      </c>
      <c r="J19" s="12">
        <v>3108087</v>
      </c>
      <c r="K19" s="12">
        <v>188846</v>
      </c>
      <c r="L19" s="12">
        <v>939706</v>
      </c>
      <c r="M19" s="12">
        <v>601130</v>
      </c>
      <c r="N19" s="12">
        <v>1445206</v>
      </c>
      <c r="O19" s="12">
        <v>527431</v>
      </c>
      <c r="P19" s="12"/>
      <c r="Q19" s="12">
        <v>18247422</v>
      </c>
      <c r="T19" s="12">
        <v>645202</v>
      </c>
      <c r="U19" s="12">
        <v>367899</v>
      </c>
      <c r="V19" s="12">
        <v>504395</v>
      </c>
      <c r="W19" s="12">
        <v>2407938</v>
      </c>
      <c r="X19" s="12">
        <v>378840</v>
      </c>
      <c r="Y19" s="12">
        <v>223581</v>
      </c>
      <c r="Z19" s="12">
        <v>1050524</v>
      </c>
      <c r="AA19" s="12">
        <v>1490860</v>
      </c>
      <c r="AB19" s="12">
        <v>92219</v>
      </c>
      <c r="AC19" s="12">
        <v>451784</v>
      </c>
      <c r="AD19" s="12">
        <v>289475</v>
      </c>
      <c r="AE19" s="12">
        <v>682775</v>
      </c>
      <c r="AF19" s="12">
        <v>256750</v>
      </c>
      <c r="AG19" s="12"/>
      <c r="AH19" s="12">
        <v>8842242</v>
      </c>
      <c r="AK19" s="12">
        <v>737298</v>
      </c>
      <c r="AL19" s="12">
        <v>376039</v>
      </c>
      <c r="AM19" s="12">
        <v>506307</v>
      </c>
      <c r="AN19" s="12">
        <v>2518459</v>
      </c>
      <c r="AO19" s="12">
        <v>391914</v>
      </c>
      <c r="AP19" s="12">
        <v>236548</v>
      </c>
      <c r="AQ19" s="12">
        <v>1092072</v>
      </c>
      <c r="AR19" s="12">
        <v>1617227</v>
      </c>
      <c r="AS19" s="12">
        <v>96627</v>
      </c>
      <c r="AT19" s="12">
        <v>487922</v>
      </c>
      <c r="AU19" s="12">
        <v>311655</v>
      </c>
      <c r="AV19" s="12">
        <v>762431</v>
      </c>
      <c r="AW19" s="12">
        <v>270681</v>
      </c>
      <c r="AX19" s="12"/>
      <c r="AY19" s="12">
        <v>9405180</v>
      </c>
    </row>
    <row r="20" spans="2:51" ht="14.25" thickBot="1" x14ac:dyDescent="0.2">
      <c r="B20" s="91" t="s">
        <v>194</v>
      </c>
      <c r="C20" s="88">
        <v>1783746</v>
      </c>
      <c r="D20" s="12">
        <v>1022796</v>
      </c>
      <c r="E20" s="12">
        <v>1128051</v>
      </c>
      <c r="F20" s="12">
        <v>4979575</v>
      </c>
      <c r="G20" s="12">
        <v>1057339</v>
      </c>
      <c r="H20" s="12">
        <v>560788</v>
      </c>
      <c r="I20" s="12">
        <v>2355270</v>
      </c>
      <c r="J20" s="12">
        <v>3315674</v>
      </c>
      <c r="K20" s="12">
        <v>279684</v>
      </c>
      <c r="L20" s="12">
        <v>1144222</v>
      </c>
      <c r="M20" s="12">
        <v>799783</v>
      </c>
      <c r="N20" s="12">
        <v>1853606</v>
      </c>
      <c r="O20" s="12">
        <v>754978</v>
      </c>
      <c r="P20" s="12"/>
      <c r="Q20" s="12">
        <v>21035512</v>
      </c>
      <c r="T20" s="12">
        <v>704466</v>
      </c>
      <c r="U20" s="12">
        <v>403596</v>
      </c>
      <c r="V20" s="12">
        <v>465214</v>
      </c>
      <c r="W20" s="12">
        <v>2113859</v>
      </c>
      <c r="X20" s="12">
        <v>424140</v>
      </c>
      <c r="Y20" s="12">
        <v>219497</v>
      </c>
      <c r="Z20" s="12">
        <v>985120</v>
      </c>
      <c r="AA20" s="12">
        <v>1360104</v>
      </c>
      <c r="AB20" s="12">
        <v>106329</v>
      </c>
      <c r="AC20" s="12">
        <v>450966</v>
      </c>
      <c r="AD20" s="12">
        <v>310745</v>
      </c>
      <c r="AE20" s="12">
        <v>711267</v>
      </c>
      <c r="AF20" s="12">
        <v>293335</v>
      </c>
      <c r="AG20" s="12"/>
      <c r="AH20" s="12">
        <v>8548638</v>
      </c>
      <c r="AK20" s="12">
        <v>1079280</v>
      </c>
      <c r="AL20" s="12">
        <v>619200</v>
      </c>
      <c r="AM20" s="12">
        <v>662837</v>
      </c>
      <c r="AN20" s="12">
        <v>2865716</v>
      </c>
      <c r="AO20" s="12">
        <v>633199</v>
      </c>
      <c r="AP20" s="12">
        <v>341291</v>
      </c>
      <c r="AQ20" s="12">
        <v>1370150</v>
      </c>
      <c r="AR20" s="12">
        <v>1955570</v>
      </c>
      <c r="AS20" s="12">
        <v>173355</v>
      </c>
      <c r="AT20" s="12">
        <v>693256</v>
      </c>
      <c r="AU20" s="12">
        <v>489038</v>
      </c>
      <c r="AV20" s="12">
        <v>1142339</v>
      </c>
      <c r="AW20" s="12">
        <v>461643</v>
      </c>
      <c r="AX20" s="12"/>
      <c r="AY20" s="12">
        <v>12486874</v>
      </c>
    </row>
    <row r="21" spans="2:51" ht="14.25" thickBot="1" x14ac:dyDescent="0.2">
      <c r="B21" s="92" t="s">
        <v>195</v>
      </c>
      <c r="C21" s="93">
        <v>20930</v>
      </c>
      <c r="D21" s="12">
        <v>32951</v>
      </c>
      <c r="E21" s="12">
        <v>42471</v>
      </c>
      <c r="F21" s="12">
        <v>356172</v>
      </c>
      <c r="G21" s="12">
        <v>20718</v>
      </c>
      <c r="H21" s="12">
        <v>21125</v>
      </c>
      <c r="I21" s="12">
        <v>104643</v>
      </c>
      <c r="J21" s="12">
        <v>193618</v>
      </c>
      <c r="K21" s="12">
        <v>8632</v>
      </c>
      <c r="L21" s="12">
        <v>54095</v>
      </c>
      <c r="M21" s="12">
        <v>37359</v>
      </c>
      <c r="N21" s="12">
        <v>64160</v>
      </c>
      <c r="O21" s="12">
        <v>19549</v>
      </c>
      <c r="P21" s="12"/>
      <c r="Q21" s="12">
        <v>976423</v>
      </c>
      <c r="T21" s="12">
        <v>12690</v>
      </c>
      <c r="U21" s="12">
        <v>21052</v>
      </c>
      <c r="V21" s="12">
        <v>25368</v>
      </c>
      <c r="W21" s="12">
        <v>203620</v>
      </c>
      <c r="X21" s="12">
        <v>13249</v>
      </c>
      <c r="Y21" s="12">
        <v>13376</v>
      </c>
      <c r="Z21" s="12">
        <v>63609</v>
      </c>
      <c r="AA21" s="12">
        <v>110845</v>
      </c>
      <c r="AB21" s="12">
        <v>5205</v>
      </c>
      <c r="AC21" s="12">
        <v>31784</v>
      </c>
      <c r="AD21" s="12">
        <v>23167</v>
      </c>
      <c r="AE21" s="12">
        <v>36245</v>
      </c>
      <c r="AF21" s="12">
        <v>10584</v>
      </c>
      <c r="AG21" s="12"/>
      <c r="AH21" s="12">
        <v>570794</v>
      </c>
      <c r="AK21" s="12">
        <v>8240</v>
      </c>
      <c r="AL21" s="12">
        <v>11899</v>
      </c>
      <c r="AM21" s="12">
        <v>17103</v>
      </c>
      <c r="AN21" s="12">
        <v>152552</v>
      </c>
      <c r="AO21" s="12">
        <v>7469</v>
      </c>
      <c r="AP21" s="12">
        <v>7749</v>
      </c>
      <c r="AQ21" s="12">
        <v>41034</v>
      </c>
      <c r="AR21" s="12">
        <v>82773</v>
      </c>
      <c r="AS21" s="12">
        <v>3427</v>
      </c>
      <c r="AT21" s="12">
        <v>22311</v>
      </c>
      <c r="AU21" s="12">
        <v>14192</v>
      </c>
      <c r="AV21" s="12">
        <v>27915</v>
      </c>
      <c r="AW21" s="12">
        <v>8965</v>
      </c>
      <c r="AX21" s="12"/>
      <c r="AY21" s="12">
        <v>405629</v>
      </c>
    </row>
    <row r="22" spans="2:51" ht="14.25" thickBot="1" x14ac:dyDescent="0.2">
      <c r="B22" s="87" t="s">
        <v>196</v>
      </c>
      <c r="C22" s="93">
        <v>9295902</v>
      </c>
      <c r="D22" s="12">
        <v>5546153</v>
      </c>
      <c r="E22" s="12">
        <v>6985521</v>
      </c>
      <c r="F22" s="12">
        <v>35618564</v>
      </c>
      <c r="G22" s="12">
        <v>5389974</v>
      </c>
      <c r="H22" s="12">
        <v>3069349</v>
      </c>
      <c r="I22" s="12">
        <v>15111223</v>
      </c>
      <c r="J22" s="12">
        <v>20903173</v>
      </c>
      <c r="K22" s="12">
        <v>1306064</v>
      </c>
      <c r="L22" s="12">
        <v>6257364</v>
      </c>
      <c r="M22" s="12">
        <v>3977282</v>
      </c>
      <c r="N22" s="12">
        <v>10362490</v>
      </c>
      <c r="O22" s="12">
        <v>4234293</v>
      </c>
      <c r="P22" s="12"/>
      <c r="Q22" s="12">
        <v>128057352</v>
      </c>
      <c r="T22" s="12">
        <v>4394383</v>
      </c>
      <c r="U22" s="12">
        <v>2684891</v>
      </c>
      <c r="V22" s="12">
        <v>3464653</v>
      </c>
      <c r="W22" s="12">
        <v>17763505</v>
      </c>
      <c r="X22" s="12">
        <v>2616940</v>
      </c>
      <c r="Y22" s="12">
        <v>1481289</v>
      </c>
      <c r="Z22" s="12">
        <v>7467817</v>
      </c>
      <c r="AA22" s="12">
        <v>10055768</v>
      </c>
      <c r="AB22" s="12">
        <v>623692</v>
      </c>
      <c r="AC22" s="12">
        <v>2998015</v>
      </c>
      <c r="AD22" s="12">
        <v>1885121</v>
      </c>
      <c r="AE22" s="12">
        <v>4878404</v>
      </c>
      <c r="AF22" s="12">
        <v>2013259</v>
      </c>
      <c r="AG22" s="12"/>
      <c r="AH22" s="12">
        <v>62327737</v>
      </c>
      <c r="AK22" s="12">
        <v>4901519</v>
      </c>
      <c r="AL22" s="12">
        <v>2861262</v>
      </c>
      <c r="AM22" s="12">
        <v>3520868</v>
      </c>
      <c r="AN22" s="12">
        <v>17855059</v>
      </c>
      <c r="AO22" s="12">
        <v>2773034</v>
      </c>
      <c r="AP22" s="12">
        <v>1588060</v>
      </c>
      <c r="AQ22" s="12">
        <v>7643406</v>
      </c>
      <c r="AR22" s="12">
        <v>10847405</v>
      </c>
      <c r="AS22" s="12">
        <v>682372</v>
      </c>
      <c r="AT22" s="12">
        <v>3259349</v>
      </c>
      <c r="AU22" s="12">
        <v>2092161</v>
      </c>
      <c r="AV22" s="12">
        <v>5484086</v>
      </c>
      <c r="AW22" s="12">
        <v>2221034</v>
      </c>
      <c r="AX22" s="12"/>
      <c r="AY22" s="12">
        <v>65729615</v>
      </c>
    </row>
  </sheetData>
  <mergeCells count="3">
    <mergeCell ref="C10:Q10"/>
    <mergeCell ref="T10:AH10"/>
    <mergeCell ref="AK10:AY10"/>
  </mergeCells>
  <phoneticPr fontId="15"/>
  <hyperlinks>
    <hyperlink ref="B7"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83"/>
  <sheetViews>
    <sheetView topLeftCell="B1" zoomScale="85" zoomScaleNormal="85" workbookViewId="0">
      <selection activeCell="O8" sqref="O8"/>
    </sheetView>
  </sheetViews>
  <sheetFormatPr defaultRowHeight="13.5" x14ac:dyDescent="0.15"/>
  <cols>
    <col min="1" max="1" width="9" customWidth="1"/>
    <col min="2" max="2" width="27" customWidth="1"/>
    <col min="3" max="8" width="9" style="4" customWidth="1"/>
    <col min="9" max="10" width="9" style="4"/>
    <col min="11" max="11" width="9" style="4" customWidth="1"/>
    <col min="12" max="12" width="9" style="4"/>
    <col min="13" max="13" width="9" style="132"/>
    <col min="14" max="14" width="9" style="6"/>
  </cols>
  <sheetData>
    <row r="1" spans="1:18" x14ac:dyDescent="0.15">
      <c r="C1" s="4" t="str">
        <f>素データ!C1</f>
        <v>販売購入形態=マルチ取引</v>
      </c>
      <c r="G1" s="7" t="str">
        <f>素データ!G1</f>
        <v>データ出所：国民生活センター「消費生活相談データベース(PIO-NET)」</v>
      </c>
      <c r="O1" s="34" t="s">
        <v>168</v>
      </c>
    </row>
    <row r="2" spans="1:18" ht="14.25" thickBot="1" x14ac:dyDescent="0.2">
      <c r="A2" t="str">
        <f>素データ!A2</f>
        <v>相談件数上位20項目</v>
      </c>
      <c r="C2" s="139" t="str">
        <f>素データ!C2</f>
        <v>2015年度</v>
      </c>
      <c r="G2" s="139" t="str">
        <f>素データ!G2</f>
        <v>2015年7月24日現在</v>
      </c>
      <c r="N2" s="61"/>
      <c r="O2" s="60" t="s">
        <v>169</v>
      </c>
    </row>
    <row r="3" spans="1:18" ht="14.25" thickBot="1" x14ac:dyDescent="0.2">
      <c r="A3" s="9"/>
      <c r="B3" s="94" t="s">
        <v>296</v>
      </c>
      <c r="C3" s="217" t="s">
        <v>255</v>
      </c>
      <c r="D3" s="211"/>
      <c r="E3" s="211"/>
      <c r="F3" s="211"/>
      <c r="G3" s="211"/>
      <c r="H3" s="211"/>
      <c r="I3" s="211"/>
      <c r="J3" s="211"/>
      <c r="K3" s="213"/>
    </row>
    <row r="4" spans="1:18" ht="14.25" thickBot="1" x14ac:dyDescent="0.2">
      <c r="A4" s="10" t="s">
        <v>6</v>
      </c>
      <c r="B4" s="16"/>
      <c r="C4" s="2" t="s">
        <v>256</v>
      </c>
      <c r="D4" s="2" t="s">
        <v>257</v>
      </c>
      <c r="E4" s="2" t="s">
        <v>258</v>
      </c>
      <c r="F4" s="2" t="s">
        <v>259</v>
      </c>
      <c r="G4" s="2" t="s">
        <v>260</v>
      </c>
      <c r="H4" s="2" t="s">
        <v>261</v>
      </c>
      <c r="I4" s="2" t="s">
        <v>194</v>
      </c>
      <c r="J4" s="2" t="s">
        <v>262</v>
      </c>
      <c r="K4" s="129" t="s">
        <v>0</v>
      </c>
      <c r="L4" s="131" t="s">
        <v>266</v>
      </c>
      <c r="M4" s="133" t="s">
        <v>267</v>
      </c>
    </row>
    <row r="5" spans="1:18" ht="14.25" thickBot="1" x14ac:dyDescent="0.2">
      <c r="A5" s="47" t="s">
        <v>7</v>
      </c>
      <c r="B5" s="51" t="str">
        <f>素データ!B5</f>
        <v>健康食品</v>
      </c>
      <c r="C5" s="52">
        <f>素データ!C5</f>
        <v>1</v>
      </c>
      <c r="D5" s="52">
        <f>素データ!D5</f>
        <v>150</v>
      </c>
      <c r="E5" s="52">
        <f>素データ!E5</f>
        <v>75</v>
      </c>
      <c r="F5" s="52">
        <f>素データ!F5</f>
        <v>63</v>
      </c>
      <c r="G5" s="52">
        <f>素データ!G5</f>
        <v>59</v>
      </c>
      <c r="H5" s="52">
        <f>素データ!H5</f>
        <v>69</v>
      </c>
      <c r="I5" s="52">
        <f>素データ!I5</f>
        <v>99</v>
      </c>
      <c r="J5" s="52">
        <f>素データ!J5</f>
        <v>44</v>
      </c>
      <c r="K5" s="52">
        <f>素データ!K5</f>
        <v>560</v>
      </c>
      <c r="L5" s="4">
        <f>C5+D5</f>
        <v>151</v>
      </c>
      <c r="M5" s="132">
        <f>L5/K5*100</f>
        <v>26.964285714285712</v>
      </c>
    </row>
    <row r="6" spans="1:18" ht="14.25" thickBot="1" x14ac:dyDescent="0.2">
      <c r="A6" s="47" t="s">
        <v>8</v>
      </c>
      <c r="B6" s="51" t="str">
        <f>素データ!B6</f>
        <v>化粧品</v>
      </c>
      <c r="C6" s="52">
        <f>素データ!C6</f>
        <v>4</v>
      </c>
      <c r="D6" s="52">
        <f>素データ!D6</f>
        <v>149</v>
      </c>
      <c r="E6" s="52">
        <f>素データ!E6</f>
        <v>35</v>
      </c>
      <c r="F6" s="52">
        <f>素データ!F6</f>
        <v>50</v>
      </c>
      <c r="G6" s="52">
        <f>素データ!G6</f>
        <v>45</v>
      </c>
      <c r="H6" s="52">
        <f>素データ!H6</f>
        <v>48</v>
      </c>
      <c r="I6" s="52">
        <f>素データ!I6</f>
        <v>45</v>
      </c>
      <c r="J6" s="52">
        <f>素データ!J6</f>
        <v>30</v>
      </c>
      <c r="K6" s="52">
        <f>素データ!K6</f>
        <v>406</v>
      </c>
      <c r="L6" s="4">
        <f t="shared" ref="L6:L55" si="0">C6+D6</f>
        <v>153</v>
      </c>
      <c r="M6" s="132">
        <f t="shared" ref="M6:M55" si="1">L6/K6*100</f>
        <v>37.684729064039409</v>
      </c>
    </row>
    <row r="7" spans="1:18" ht="14.25" thickBot="1" x14ac:dyDescent="0.2">
      <c r="A7" s="47" t="s">
        <v>9</v>
      </c>
      <c r="B7" s="51" t="str">
        <f>素データ!B7</f>
        <v>ファンド型投資商品</v>
      </c>
      <c r="C7" s="52">
        <f>素データ!C7</f>
        <v>4</v>
      </c>
      <c r="D7" s="52">
        <f>素データ!D7</f>
        <v>19</v>
      </c>
      <c r="E7" s="52">
        <f>素データ!E7</f>
        <v>18</v>
      </c>
      <c r="F7" s="52">
        <f>素データ!F7</f>
        <v>31</v>
      </c>
      <c r="G7" s="52">
        <f>素データ!G7</f>
        <v>34</v>
      </c>
      <c r="H7" s="52">
        <f>素データ!H7</f>
        <v>42</v>
      </c>
      <c r="I7" s="52">
        <f>素データ!I7</f>
        <v>49</v>
      </c>
      <c r="J7" s="52">
        <f>素データ!J7</f>
        <v>23</v>
      </c>
      <c r="K7" s="52">
        <f>素データ!K7</f>
        <v>220</v>
      </c>
      <c r="L7" s="4">
        <f t="shared" si="0"/>
        <v>23</v>
      </c>
      <c r="M7" s="132">
        <f t="shared" si="1"/>
        <v>10.454545454545453</v>
      </c>
    </row>
    <row r="8" spans="1:18" ht="14.25" thickBot="1" x14ac:dyDescent="0.2">
      <c r="A8" s="47" t="s">
        <v>10</v>
      </c>
      <c r="B8" s="51" t="str">
        <f>素データ!B8</f>
        <v>商品一般</v>
      </c>
      <c r="C8" s="52">
        <f>素データ!C8</f>
        <v>6</v>
      </c>
      <c r="D8" s="52">
        <f>素データ!D8</f>
        <v>76</v>
      </c>
      <c r="E8" s="52">
        <f>素データ!E8</f>
        <v>22</v>
      </c>
      <c r="F8" s="52">
        <f>素データ!F8</f>
        <v>14</v>
      </c>
      <c r="G8" s="52">
        <f>素データ!G8</f>
        <v>10</v>
      </c>
      <c r="H8" s="52">
        <f>素データ!H8</f>
        <v>17</v>
      </c>
      <c r="I8" s="52">
        <f>素データ!I8</f>
        <v>21</v>
      </c>
      <c r="J8" s="52">
        <f>素データ!J8</f>
        <v>30</v>
      </c>
      <c r="K8" s="52">
        <f>素データ!K8</f>
        <v>196</v>
      </c>
      <c r="L8" s="4">
        <f t="shared" si="0"/>
        <v>82</v>
      </c>
      <c r="M8" s="132">
        <f t="shared" si="1"/>
        <v>41.836734693877553</v>
      </c>
    </row>
    <row r="9" spans="1:18" ht="14.25" thickBot="1" x14ac:dyDescent="0.2">
      <c r="A9" s="47" t="s">
        <v>11</v>
      </c>
      <c r="B9" s="51" t="str">
        <f>素データ!B9</f>
        <v>内職・副業</v>
      </c>
      <c r="C9" s="52">
        <f>素データ!C9</f>
        <v>4</v>
      </c>
      <c r="D9" s="52">
        <f>素データ!D9</f>
        <v>92</v>
      </c>
      <c r="E9" s="52">
        <f>素データ!E9</f>
        <v>15</v>
      </c>
      <c r="F9" s="52">
        <f>素データ!F9</f>
        <v>7</v>
      </c>
      <c r="G9" s="52">
        <f>素データ!G9</f>
        <v>9</v>
      </c>
      <c r="H9" s="52">
        <f>素データ!H9</f>
        <v>9</v>
      </c>
      <c r="I9" s="52">
        <f>素データ!I9</f>
        <v>4</v>
      </c>
      <c r="J9" s="52">
        <f>素データ!J9</f>
        <v>8</v>
      </c>
      <c r="K9" s="52">
        <f>素データ!K9</f>
        <v>148</v>
      </c>
      <c r="L9" s="4">
        <f t="shared" si="0"/>
        <v>96</v>
      </c>
      <c r="M9" s="132">
        <f t="shared" si="1"/>
        <v>64.86486486486487</v>
      </c>
    </row>
    <row r="10" spans="1:18" ht="14.25" thickBot="1" x14ac:dyDescent="0.2">
      <c r="A10" s="47" t="s">
        <v>12</v>
      </c>
      <c r="B10" s="51" t="str">
        <f>素データ!B10</f>
        <v>飲料</v>
      </c>
      <c r="C10" s="52">
        <f>素データ!C10</f>
        <v>0</v>
      </c>
      <c r="D10" s="52">
        <f>素データ!D10</f>
        <v>12</v>
      </c>
      <c r="E10" s="52">
        <f>素データ!E10</f>
        <v>11</v>
      </c>
      <c r="F10" s="52">
        <f>素データ!F10</f>
        <v>13</v>
      </c>
      <c r="G10" s="52">
        <f>素データ!G10</f>
        <v>20</v>
      </c>
      <c r="H10" s="52">
        <f>素データ!H10</f>
        <v>23</v>
      </c>
      <c r="I10" s="52">
        <f>素データ!I10</f>
        <v>25</v>
      </c>
      <c r="J10" s="52">
        <f>素データ!J10</f>
        <v>15</v>
      </c>
      <c r="K10" s="52">
        <f>素データ!K10</f>
        <v>119</v>
      </c>
      <c r="L10" s="4">
        <f t="shared" si="0"/>
        <v>12</v>
      </c>
      <c r="M10" s="132">
        <f t="shared" si="1"/>
        <v>10.084033613445378</v>
      </c>
    </row>
    <row r="11" spans="1:18" ht="14.25" thickBot="1" x14ac:dyDescent="0.2">
      <c r="A11" s="47" t="s">
        <v>13</v>
      </c>
      <c r="B11" s="51" t="str">
        <f>素データ!B11</f>
        <v>食器・台所用品</v>
      </c>
      <c r="C11" s="52">
        <f>素データ!C11</f>
        <v>0</v>
      </c>
      <c r="D11" s="52">
        <f>素データ!D11</f>
        <v>20</v>
      </c>
      <c r="E11" s="52">
        <f>素データ!E11</f>
        <v>9</v>
      </c>
      <c r="F11" s="52">
        <f>素データ!F11</f>
        <v>13</v>
      </c>
      <c r="G11" s="52">
        <f>素データ!G11</f>
        <v>18</v>
      </c>
      <c r="H11" s="52">
        <f>素データ!H11</f>
        <v>19</v>
      </c>
      <c r="I11" s="52">
        <f>素データ!I11</f>
        <v>23</v>
      </c>
      <c r="J11" s="52">
        <f>素データ!J11</f>
        <v>5</v>
      </c>
      <c r="K11" s="52">
        <f>素データ!K11</f>
        <v>107</v>
      </c>
      <c r="L11" s="4">
        <f t="shared" si="0"/>
        <v>20</v>
      </c>
      <c r="M11" s="132">
        <f t="shared" si="1"/>
        <v>18.691588785046729</v>
      </c>
      <c r="R11" t="s">
        <v>268</v>
      </c>
    </row>
    <row r="12" spans="1:18" ht="14.25" thickBot="1" x14ac:dyDescent="0.2">
      <c r="A12" s="47" t="s">
        <v>14</v>
      </c>
      <c r="B12" s="51" t="str">
        <f>素データ!B12</f>
        <v>放送・コンテンツ等</v>
      </c>
      <c r="C12" s="52">
        <f>素データ!C12</f>
        <v>2</v>
      </c>
      <c r="D12" s="52">
        <f>素データ!D12</f>
        <v>49</v>
      </c>
      <c r="E12" s="52">
        <f>素データ!E12</f>
        <v>10</v>
      </c>
      <c r="F12" s="52">
        <f>素データ!F12</f>
        <v>17</v>
      </c>
      <c r="G12" s="52">
        <f>素データ!G12</f>
        <v>12</v>
      </c>
      <c r="H12" s="52">
        <f>素データ!H12</f>
        <v>2</v>
      </c>
      <c r="I12" s="52">
        <f>素データ!I12</f>
        <v>6</v>
      </c>
      <c r="J12" s="52">
        <f>素データ!J12</f>
        <v>1</v>
      </c>
      <c r="K12" s="52">
        <f>素データ!K12</f>
        <v>99</v>
      </c>
      <c r="L12" s="4">
        <f t="shared" si="0"/>
        <v>51</v>
      </c>
      <c r="M12" s="132">
        <f t="shared" si="1"/>
        <v>51.515151515151516</v>
      </c>
    </row>
    <row r="13" spans="1:18" ht="14.25" thickBot="1" x14ac:dyDescent="0.2">
      <c r="A13" s="47" t="s">
        <v>15</v>
      </c>
      <c r="B13" s="51" t="str">
        <f>素データ!B13</f>
        <v>役務一般</v>
      </c>
      <c r="C13" s="52">
        <f>素データ!C13</f>
        <v>1</v>
      </c>
      <c r="D13" s="52">
        <f>素データ!D13</f>
        <v>26</v>
      </c>
      <c r="E13" s="52">
        <f>素データ!E13</f>
        <v>18</v>
      </c>
      <c r="F13" s="52">
        <f>素データ!F13</f>
        <v>11</v>
      </c>
      <c r="G13" s="52">
        <f>素データ!G13</f>
        <v>12</v>
      </c>
      <c r="H13" s="52">
        <f>素データ!H13</f>
        <v>10</v>
      </c>
      <c r="I13" s="52">
        <f>素データ!I13</f>
        <v>7</v>
      </c>
      <c r="J13" s="52">
        <f>素データ!J13</f>
        <v>5</v>
      </c>
      <c r="K13" s="52">
        <f>素データ!K13</f>
        <v>90</v>
      </c>
      <c r="L13" s="4">
        <f t="shared" si="0"/>
        <v>27</v>
      </c>
      <c r="M13" s="132">
        <f t="shared" si="1"/>
        <v>30</v>
      </c>
    </row>
    <row r="14" spans="1:18" ht="14.25" thickBot="1" x14ac:dyDescent="0.2">
      <c r="A14" s="47" t="s">
        <v>16</v>
      </c>
      <c r="B14" s="51" t="str">
        <f>素データ!B14</f>
        <v>学習教材</v>
      </c>
      <c r="C14" s="52">
        <f>素データ!C14</f>
        <v>3</v>
      </c>
      <c r="D14" s="52">
        <f>素データ!D14</f>
        <v>45</v>
      </c>
      <c r="E14" s="52">
        <f>素データ!E14</f>
        <v>2</v>
      </c>
      <c r="F14" s="52">
        <f>素データ!F14</f>
        <v>2</v>
      </c>
      <c r="G14" s="52">
        <f>素データ!G14</f>
        <v>0</v>
      </c>
      <c r="H14" s="52">
        <f>素データ!H14</f>
        <v>3</v>
      </c>
      <c r="I14" s="52">
        <f>素データ!I14</f>
        <v>0</v>
      </c>
      <c r="J14" s="52">
        <f>素データ!J14</f>
        <v>1</v>
      </c>
      <c r="K14" s="52">
        <f>素データ!K14</f>
        <v>56</v>
      </c>
      <c r="L14" s="4">
        <f t="shared" si="0"/>
        <v>48</v>
      </c>
      <c r="M14" s="132">
        <f t="shared" si="1"/>
        <v>85.714285714285708</v>
      </c>
    </row>
    <row r="15" spans="1:18" ht="14.25" thickBot="1" x14ac:dyDescent="0.2">
      <c r="A15" s="47" t="s">
        <v>17</v>
      </c>
      <c r="B15" s="51" t="str">
        <f>素データ!B15</f>
        <v>医療用具</v>
      </c>
      <c r="C15" s="52">
        <f>素データ!C15</f>
        <v>0</v>
      </c>
      <c r="D15" s="52">
        <f>素データ!D15</f>
        <v>8</v>
      </c>
      <c r="E15" s="52">
        <f>素データ!E15</f>
        <v>0</v>
      </c>
      <c r="F15" s="52">
        <f>素データ!F15</f>
        <v>4</v>
      </c>
      <c r="G15" s="52">
        <f>素データ!G15</f>
        <v>5</v>
      </c>
      <c r="H15" s="52">
        <f>素データ!H15</f>
        <v>10</v>
      </c>
      <c r="I15" s="52">
        <f>素データ!I15</f>
        <v>21</v>
      </c>
      <c r="J15" s="52">
        <f>素データ!J15</f>
        <v>2</v>
      </c>
      <c r="K15" s="52">
        <f>素データ!K15</f>
        <v>50</v>
      </c>
      <c r="L15" s="4">
        <f t="shared" si="0"/>
        <v>8</v>
      </c>
      <c r="M15" s="132">
        <f t="shared" si="1"/>
        <v>16</v>
      </c>
    </row>
    <row r="16" spans="1:18" ht="14.25" thickBot="1" x14ac:dyDescent="0.2">
      <c r="A16" s="47" t="s">
        <v>18</v>
      </c>
      <c r="B16" s="51" t="str">
        <f>素データ!B16</f>
        <v>教室・講座</v>
      </c>
      <c r="C16" s="52">
        <f>素データ!C16</f>
        <v>5</v>
      </c>
      <c r="D16" s="52">
        <f>素データ!D16</f>
        <v>25</v>
      </c>
      <c r="E16" s="52">
        <f>素データ!E16</f>
        <v>5</v>
      </c>
      <c r="F16" s="52">
        <f>素データ!F16</f>
        <v>6</v>
      </c>
      <c r="G16" s="52">
        <f>素データ!G16</f>
        <v>4</v>
      </c>
      <c r="H16" s="52">
        <f>素データ!H16</f>
        <v>1</v>
      </c>
      <c r="I16" s="52">
        <f>素データ!I16</f>
        <v>0</v>
      </c>
      <c r="J16" s="52">
        <f>素データ!J16</f>
        <v>1</v>
      </c>
      <c r="K16" s="52">
        <f>素データ!K16</f>
        <v>47</v>
      </c>
      <c r="L16" s="4">
        <f t="shared" si="0"/>
        <v>30</v>
      </c>
      <c r="M16" s="132">
        <f t="shared" si="1"/>
        <v>63.829787234042556</v>
      </c>
    </row>
    <row r="17" spans="1:13" ht="14.25" thickBot="1" x14ac:dyDescent="0.2">
      <c r="A17" s="47" t="s">
        <v>19</v>
      </c>
      <c r="B17" s="51" t="str">
        <f>素データ!B17</f>
        <v>洋装下着</v>
      </c>
      <c r="C17" s="52">
        <f>素データ!C17</f>
        <v>0</v>
      </c>
      <c r="D17" s="52">
        <f>素データ!D17</f>
        <v>18</v>
      </c>
      <c r="E17" s="52">
        <f>素データ!E17</f>
        <v>6</v>
      </c>
      <c r="F17" s="52">
        <f>素データ!F17</f>
        <v>7</v>
      </c>
      <c r="G17" s="52">
        <f>素データ!G17</f>
        <v>7</v>
      </c>
      <c r="H17" s="52">
        <f>素データ!H17</f>
        <v>1</v>
      </c>
      <c r="I17" s="52">
        <f>素データ!I17</f>
        <v>3</v>
      </c>
      <c r="J17" s="52">
        <f>素データ!J17</f>
        <v>3</v>
      </c>
      <c r="K17" s="52">
        <f>素データ!K17</f>
        <v>45</v>
      </c>
      <c r="L17" s="4">
        <f t="shared" si="0"/>
        <v>18</v>
      </c>
      <c r="M17" s="132">
        <f t="shared" si="1"/>
        <v>40</v>
      </c>
    </row>
    <row r="18" spans="1:13" ht="14.25" thickBot="1" x14ac:dyDescent="0.2">
      <c r="A18" s="47" t="s">
        <v>20</v>
      </c>
      <c r="B18" s="51" t="str">
        <f>素データ!B18</f>
        <v>パソコン・パソコン関連用品</v>
      </c>
      <c r="C18" s="52">
        <f>素データ!C18</f>
        <v>1</v>
      </c>
      <c r="D18" s="52">
        <f>素データ!D18</f>
        <v>19</v>
      </c>
      <c r="E18" s="52">
        <f>素データ!E18</f>
        <v>6</v>
      </c>
      <c r="F18" s="52">
        <f>素データ!F18</f>
        <v>2</v>
      </c>
      <c r="G18" s="52">
        <f>素データ!G18</f>
        <v>3</v>
      </c>
      <c r="H18" s="52">
        <f>素データ!H18</f>
        <v>4</v>
      </c>
      <c r="I18" s="52">
        <f>素データ!I18</f>
        <v>5</v>
      </c>
      <c r="J18" s="52">
        <f>素データ!J18</f>
        <v>2</v>
      </c>
      <c r="K18" s="52">
        <f>素データ!K18</f>
        <v>42</v>
      </c>
      <c r="L18" s="4">
        <f t="shared" si="0"/>
        <v>20</v>
      </c>
      <c r="M18" s="132">
        <f t="shared" si="1"/>
        <v>47.619047619047613</v>
      </c>
    </row>
    <row r="19" spans="1:13" ht="14.25" thickBot="1" x14ac:dyDescent="0.2">
      <c r="A19" s="47" t="s">
        <v>21</v>
      </c>
      <c r="B19" s="51" t="str">
        <f>素データ!B19</f>
        <v>家具・寝具</v>
      </c>
      <c r="C19" s="52">
        <f>素データ!C19</f>
        <v>0</v>
      </c>
      <c r="D19" s="52">
        <f>素データ!D19</f>
        <v>9</v>
      </c>
      <c r="E19" s="52">
        <f>素データ!E19</f>
        <v>2</v>
      </c>
      <c r="F19" s="52">
        <f>素データ!F19</f>
        <v>4</v>
      </c>
      <c r="G19" s="52">
        <f>素データ!G19</f>
        <v>1</v>
      </c>
      <c r="H19" s="52">
        <f>素データ!H19</f>
        <v>9</v>
      </c>
      <c r="I19" s="52">
        <f>素データ!I19</f>
        <v>6</v>
      </c>
      <c r="J19" s="52">
        <f>素データ!J19</f>
        <v>5</v>
      </c>
      <c r="K19" s="52">
        <f>素データ!K19</f>
        <v>36</v>
      </c>
      <c r="L19" s="4">
        <f t="shared" si="0"/>
        <v>9</v>
      </c>
      <c r="M19" s="132">
        <f t="shared" si="1"/>
        <v>25</v>
      </c>
    </row>
    <row r="20" spans="1:13" ht="14.25" thickBot="1" x14ac:dyDescent="0.2">
      <c r="A20" s="47" t="s">
        <v>22</v>
      </c>
      <c r="B20" s="51" t="str">
        <f>素データ!B20</f>
        <v>無限連鎖講</v>
      </c>
      <c r="C20" s="52">
        <f>素データ!C20</f>
        <v>4</v>
      </c>
      <c r="D20" s="52">
        <f>素データ!D20</f>
        <v>10</v>
      </c>
      <c r="E20" s="52">
        <f>素データ!E20</f>
        <v>1</v>
      </c>
      <c r="F20" s="52">
        <f>素データ!F20</f>
        <v>2</v>
      </c>
      <c r="G20" s="52">
        <f>素データ!G20</f>
        <v>3</v>
      </c>
      <c r="H20" s="52">
        <f>素データ!H20</f>
        <v>1</v>
      </c>
      <c r="I20" s="52">
        <f>素データ!I20</f>
        <v>3</v>
      </c>
      <c r="J20" s="52">
        <f>素データ!J20</f>
        <v>3</v>
      </c>
      <c r="K20" s="52">
        <f>素データ!K20</f>
        <v>27</v>
      </c>
      <c r="L20" s="4">
        <f t="shared" si="0"/>
        <v>14</v>
      </c>
      <c r="M20" s="132">
        <f t="shared" si="1"/>
        <v>51.851851851851848</v>
      </c>
    </row>
    <row r="21" spans="1:13" ht="14.25" thickBot="1" x14ac:dyDescent="0.2">
      <c r="A21" s="47" t="s">
        <v>23</v>
      </c>
      <c r="B21" s="51" t="str">
        <f>素データ!B21</f>
        <v>洗浄剤等</v>
      </c>
      <c r="C21" s="52">
        <f>素データ!C21</f>
        <v>0</v>
      </c>
      <c r="D21" s="52">
        <f>素データ!D21</f>
        <v>9</v>
      </c>
      <c r="E21" s="52">
        <f>素データ!E21</f>
        <v>2</v>
      </c>
      <c r="F21" s="52">
        <f>素データ!F21</f>
        <v>8</v>
      </c>
      <c r="G21" s="52">
        <f>素データ!G21</f>
        <v>1</v>
      </c>
      <c r="H21" s="52">
        <f>素データ!H21</f>
        <v>3</v>
      </c>
      <c r="I21" s="52">
        <f>素データ!I21</f>
        <v>1</v>
      </c>
      <c r="J21" s="52">
        <f>素データ!J21</f>
        <v>2</v>
      </c>
      <c r="K21" s="52">
        <f>素データ!K21</f>
        <v>26</v>
      </c>
      <c r="L21" s="4">
        <f t="shared" si="0"/>
        <v>9</v>
      </c>
      <c r="M21" s="132">
        <f t="shared" si="1"/>
        <v>34.615384615384613</v>
      </c>
    </row>
    <row r="22" spans="1:13" ht="14.25" thickBot="1" x14ac:dyDescent="0.2">
      <c r="A22" s="47" t="s">
        <v>24</v>
      </c>
      <c r="B22" s="51" t="str">
        <f>素データ!B22</f>
        <v>デリバティブ取引</v>
      </c>
      <c r="C22" s="52">
        <f>素データ!C22</f>
        <v>0</v>
      </c>
      <c r="D22" s="52">
        <f>素データ!D22</f>
        <v>2</v>
      </c>
      <c r="E22" s="52">
        <f>素データ!E22</f>
        <v>5</v>
      </c>
      <c r="F22" s="52">
        <f>素データ!F22</f>
        <v>6</v>
      </c>
      <c r="G22" s="52">
        <f>素データ!G22</f>
        <v>5</v>
      </c>
      <c r="H22" s="52">
        <f>素データ!H22</f>
        <v>3</v>
      </c>
      <c r="I22" s="52">
        <f>素データ!I22</f>
        <v>3</v>
      </c>
      <c r="J22" s="52">
        <f>素データ!J22</f>
        <v>2</v>
      </c>
      <c r="K22" s="52">
        <f>素データ!K22</f>
        <v>26</v>
      </c>
      <c r="L22" s="4">
        <f t="shared" si="0"/>
        <v>2</v>
      </c>
      <c r="M22" s="132">
        <f t="shared" si="1"/>
        <v>7.6923076923076925</v>
      </c>
    </row>
    <row r="23" spans="1:13" ht="14.25" thickBot="1" x14ac:dyDescent="0.2">
      <c r="A23" s="47" t="s">
        <v>25</v>
      </c>
      <c r="B23" s="51" t="str">
        <f>素データ!B23</f>
        <v>空調・冷暖房機器</v>
      </c>
      <c r="C23" s="52">
        <f>素データ!C23</f>
        <v>0</v>
      </c>
      <c r="D23" s="52">
        <f>素データ!D23</f>
        <v>13</v>
      </c>
      <c r="E23" s="52">
        <f>素データ!E23</f>
        <v>2</v>
      </c>
      <c r="F23" s="52">
        <f>素データ!F23</f>
        <v>2</v>
      </c>
      <c r="G23" s="52">
        <f>素データ!G23</f>
        <v>1</v>
      </c>
      <c r="H23" s="52">
        <f>素データ!H23</f>
        <v>2</v>
      </c>
      <c r="I23" s="52">
        <f>素データ!I23</f>
        <v>1</v>
      </c>
      <c r="J23" s="52">
        <f>素データ!J23</f>
        <v>2</v>
      </c>
      <c r="K23" s="52">
        <f>素データ!K23</f>
        <v>23</v>
      </c>
      <c r="L23" s="4">
        <f t="shared" si="0"/>
        <v>13</v>
      </c>
      <c r="M23" s="132">
        <f t="shared" si="1"/>
        <v>56.521739130434781</v>
      </c>
    </row>
    <row r="24" spans="1:13" ht="14.25" thickBot="1" x14ac:dyDescent="0.2">
      <c r="A24" s="47" t="s">
        <v>26</v>
      </c>
      <c r="B24" s="51" t="str">
        <f>素データ!B24</f>
        <v>他の金融関連サービス</v>
      </c>
      <c r="C24" s="52">
        <f>素データ!C24</f>
        <v>1</v>
      </c>
      <c r="D24" s="52">
        <f>素データ!D24</f>
        <v>9</v>
      </c>
      <c r="E24" s="52">
        <f>素データ!E24</f>
        <v>1</v>
      </c>
      <c r="F24" s="52">
        <f>素データ!F24</f>
        <v>1</v>
      </c>
      <c r="G24" s="52">
        <f>素データ!G24</f>
        <v>0</v>
      </c>
      <c r="H24" s="52">
        <f>素データ!H24</f>
        <v>4</v>
      </c>
      <c r="I24" s="52">
        <f>素データ!I24</f>
        <v>6</v>
      </c>
      <c r="J24" s="52">
        <f>素データ!J24</f>
        <v>1</v>
      </c>
      <c r="K24" s="52">
        <f>素データ!K24</f>
        <v>23</v>
      </c>
      <c r="L24" s="4">
        <f t="shared" si="0"/>
        <v>10</v>
      </c>
      <c r="M24" s="132">
        <f t="shared" si="1"/>
        <v>43.478260869565219</v>
      </c>
    </row>
    <row r="25" spans="1:13" ht="14.25" thickBot="1" x14ac:dyDescent="0.2">
      <c r="A25" s="47" t="s">
        <v>27</v>
      </c>
      <c r="B25" s="51" t="str">
        <f>素データ!B25</f>
        <v>合計</v>
      </c>
      <c r="C25" s="52">
        <f>素データ!C25</f>
        <v>36</v>
      </c>
      <c r="D25" s="52">
        <f>素データ!D25</f>
        <v>760</v>
      </c>
      <c r="E25" s="52">
        <f>素データ!E25</f>
        <v>245</v>
      </c>
      <c r="F25" s="52">
        <f>素データ!F25</f>
        <v>263</v>
      </c>
      <c r="G25" s="52">
        <f>素データ!G25</f>
        <v>249</v>
      </c>
      <c r="H25" s="52">
        <f>素データ!H25</f>
        <v>280</v>
      </c>
      <c r="I25" s="52">
        <f>素データ!I25</f>
        <v>328</v>
      </c>
      <c r="J25" s="52">
        <f>素データ!J25</f>
        <v>185</v>
      </c>
      <c r="K25" s="52">
        <f>素データ!K25</f>
        <v>2346</v>
      </c>
      <c r="L25" s="4">
        <f t="shared" si="0"/>
        <v>796</v>
      </c>
      <c r="M25" s="132">
        <f t="shared" si="1"/>
        <v>33.930093776641087</v>
      </c>
    </row>
    <row r="26" spans="1:13" ht="14.25" thickBot="1" x14ac:dyDescent="0.2">
      <c r="A26" s="47" t="s">
        <v>28</v>
      </c>
      <c r="B26" s="51">
        <f>素データ!B26</f>
        <v>0</v>
      </c>
      <c r="C26" s="52">
        <f>素データ!C26</f>
        <v>0</v>
      </c>
      <c r="D26" s="52">
        <f>素データ!D26</f>
        <v>0</v>
      </c>
      <c r="E26" s="52">
        <f>素データ!E26</f>
        <v>0</v>
      </c>
      <c r="F26" s="52">
        <f>素データ!F26</f>
        <v>0</v>
      </c>
      <c r="G26" s="52">
        <f>素データ!G26</f>
        <v>0</v>
      </c>
      <c r="H26" s="52">
        <f>素データ!H26</f>
        <v>0</v>
      </c>
      <c r="I26" s="52">
        <f>素データ!I26</f>
        <v>0</v>
      </c>
      <c r="J26" s="52">
        <f>素データ!J26</f>
        <v>0</v>
      </c>
      <c r="K26" s="52">
        <f>素データ!K26</f>
        <v>0</v>
      </c>
      <c r="L26" s="4">
        <f t="shared" si="0"/>
        <v>0</v>
      </c>
      <c r="M26" s="132" t="e">
        <f t="shared" si="1"/>
        <v>#DIV/0!</v>
      </c>
    </row>
    <row r="27" spans="1:13" ht="14.25" thickBot="1" x14ac:dyDescent="0.2">
      <c r="A27" s="47" t="s">
        <v>29</v>
      </c>
      <c r="B27" s="51">
        <f>素データ!B27</f>
        <v>0</v>
      </c>
      <c r="C27" s="52">
        <f>素データ!C27</f>
        <v>0</v>
      </c>
      <c r="D27" s="52">
        <f>素データ!D27</f>
        <v>0</v>
      </c>
      <c r="E27" s="52">
        <f>素データ!E27</f>
        <v>0</v>
      </c>
      <c r="F27" s="52">
        <f>素データ!F27</f>
        <v>0</v>
      </c>
      <c r="G27" s="52">
        <f>素データ!G27</f>
        <v>0</v>
      </c>
      <c r="H27" s="52">
        <f>素データ!H27</f>
        <v>0</v>
      </c>
      <c r="I27" s="52">
        <f>素データ!I27</f>
        <v>0</v>
      </c>
      <c r="J27" s="52">
        <f>素データ!J27</f>
        <v>0</v>
      </c>
      <c r="K27" s="52">
        <f>素データ!K27</f>
        <v>0</v>
      </c>
      <c r="L27" s="4">
        <f t="shared" si="0"/>
        <v>0</v>
      </c>
      <c r="M27" s="132" t="e">
        <f t="shared" si="1"/>
        <v>#DIV/0!</v>
      </c>
    </row>
    <row r="28" spans="1:13" ht="14.25" thickBot="1" x14ac:dyDescent="0.2">
      <c r="A28" s="47" t="s">
        <v>30</v>
      </c>
      <c r="B28" s="51">
        <f>素データ!B28</f>
        <v>0</v>
      </c>
      <c r="C28" s="52">
        <f>素データ!C28</f>
        <v>0</v>
      </c>
      <c r="D28" s="52">
        <f>素データ!D28</f>
        <v>0</v>
      </c>
      <c r="E28" s="52">
        <f>素データ!E28</f>
        <v>0</v>
      </c>
      <c r="F28" s="52">
        <f>素データ!F28</f>
        <v>0</v>
      </c>
      <c r="G28" s="52">
        <f>素データ!G28</f>
        <v>0</v>
      </c>
      <c r="H28" s="52">
        <f>素データ!H28</f>
        <v>0</v>
      </c>
      <c r="I28" s="52">
        <f>素データ!I28</f>
        <v>0</v>
      </c>
      <c r="J28" s="52">
        <f>素データ!J28</f>
        <v>0</v>
      </c>
      <c r="K28" s="52">
        <f>素データ!K28</f>
        <v>0</v>
      </c>
      <c r="L28" s="4">
        <f t="shared" si="0"/>
        <v>0</v>
      </c>
      <c r="M28" s="132" t="e">
        <f t="shared" si="1"/>
        <v>#DIV/0!</v>
      </c>
    </row>
    <row r="29" spans="1:13" ht="14.25" thickBot="1" x14ac:dyDescent="0.2">
      <c r="A29" s="47" t="s">
        <v>31</v>
      </c>
      <c r="B29" s="51">
        <f>素データ!B29</f>
        <v>0</v>
      </c>
      <c r="C29" s="52">
        <f>素データ!C29</f>
        <v>0</v>
      </c>
      <c r="D29" s="52">
        <f>素データ!D29</f>
        <v>0</v>
      </c>
      <c r="E29" s="52">
        <f>素データ!E29</f>
        <v>0</v>
      </c>
      <c r="F29" s="52">
        <f>素データ!F29</f>
        <v>0</v>
      </c>
      <c r="G29" s="52">
        <f>素データ!G29</f>
        <v>0</v>
      </c>
      <c r="H29" s="52">
        <f>素データ!H29</f>
        <v>0</v>
      </c>
      <c r="I29" s="52">
        <f>素データ!I29</f>
        <v>0</v>
      </c>
      <c r="J29" s="52">
        <f>素データ!J29</f>
        <v>0</v>
      </c>
      <c r="K29" s="52">
        <f>素データ!K29</f>
        <v>0</v>
      </c>
      <c r="L29" s="4">
        <f t="shared" si="0"/>
        <v>0</v>
      </c>
      <c r="M29" s="132" t="e">
        <f t="shared" si="1"/>
        <v>#DIV/0!</v>
      </c>
    </row>
    <row r="30" spans="1:13" ht="14.25" thickBot="1" x14ac:dyDescent="0.2">
      <c r="A30" s="47" t="s">
        <v>32</v>
      </c>
      <c r="B30" s="51">
        <f>素データ!B30</f>
        <v>0</v>
      </c>
      <c r="C30" s="52">
        <f>素データ!C30</f>
        <v>0</v>
      </c>
      <c r="D30" s="52">
        <f>素データ!D30</f>
        <v>0</v>
      </c>
      <c r="E30" s="52">
        <f>素データ!E30</f>
        <v>0</v>
      </c>
      <c r="F30" s="52">
        <f>素データ!F30</f>
        <v>0</v>
      </c>
      <c r="G30" s="52">
        <f>素データ!G30</f>
        <v>0</v>
      </c>
      <c r="H30" s="52">
        <f>素データ!H30</f>
        <v>0</v>
      </c>
      <c r="I30" s="52">
        <f>素データ!I30</f>
        <v>0</v>
      </c>
      <c r="J30" s="52">
        <f>素データ!J30</f>
        <v>0</v>
      </c>
      <c r="K30" s="52">
        <f>素データ!K30</f>
        <v>0</v>
      </c>
      <c r="L30" s="4">
        <f t="shared" si="0"/>
        <v>0</v>
      </c>
      <c r="M30" s="132" t="e">
        <f t="shared" si="1"/>
        <v>#DIV/0!</v>
      </c>
    </row>
    <row r="31" spans="1:13" ht="14.25" thickBot="1" x14ac:dyDescent="0.2">
      <c r="A31" s="47" t="s">
        <v>33</v>
      </c>
      <c r="B31" s="51">
        <f>素データ!B31</f>
        <v>0</v>
      </c>
      <c r="C31" s="52">
        <f>素データ!C31</f>
        <v>0</v>
      </c>
      <c r="D31" s="52">
        <f>素データ!D31</f>
        <v>0</v>
      </c>
      <c r="E31" s="52">
        <f>素データ!E31</f>
        <v>0</v>
      </c>
      <c r="F31" s="52">
        <f>素データ!F31</f>
        <v>0</v>
      </c>
      <c r="G31" s="52">
        <f>素データ!G31</f>
        <v>0</v>
      </c>
      <c r="H31" s="52">
        <f>素データ!H31</f>
        <v>0</v>
      </c>
      <c r="I31" s="52">
        <f>素データ!I31</f>
        <v>0</v>
      </c>
      <c r="J31" s="52">
        <f>素データ!J31</f>
        <v>0</v>
      </c>
      <c r="K31" s="52">
        <f>素データ!K31</f>
        <v>0</v>
      </c>
      <c r="L31" s="4">
        <f t="shared" si="0"/>
        <v>0</v>
      </c>
      <c r="M31" s="132" t="e">
        <f t="shared" si="1"/>
        <v>#DIV/0!</v>
      </c>
    </row>
    <row r="32" spans="1:13" ht="14.25" thickBot="1" x14ac:dyDescent="0.2">
      <c r="A32" s="47" t="s">
        <v>34</v>
      </c>
      <c r="B32" s="51">
        <f>素データ!B32</f>
        <v>0</v>
      </c>
      <c r="C32" s="52">
        <f>素データ!C32</f>
        <v>0</v>
      </c>
      <c r="D32" s="52">
        <f>素データ!D32</f>
        <v>0</v>
      </c>
      <c r="E32" s="52">
        <f>素データ!E32</f>
        <v>0</v>
      </c>
      <c r="F32" s="52">
        <f>素データ!F32</f>
        <v>0</v>
      </c>
      <c r="G32" s="52">
        <f>素データ!G32</f>
        <v>0</v>
      </c>
      <c r="H32" s="52">
        <f>素データ!H32</f>
        <v>0</v>
      </c>
      <c r="I32" s="52">
        <f>素データ!I32</f>
        <v>0</v>
      </c>
      <c r="J32" s="52">
        <f>素データ!J32</f>
        <v>0</v>
      </c>
      <c r="K32" s="52">
        <f>素データ!K32</f>
        <v>0</v>
      </c>
      <c r="L32" s="4">
        <f t="shared" si="0"/>
        <v>0</v>
      </c>
      <c r="M32" s="132" t="e">
        <f t="shared" si="1"/>
        <v>#DIV/0!</v>
      </c>
    </row>
    <row r="33" spans="1:13" ht="14.25" thickBot="1" x14ac:dyDescent="0.2">
      <c r="A33" s="47" t="s">
        <v>35</v>
      </c>
      <c r="B33" s="51">
        <f>素データ!B33</f>
        <v>0</v>
      </c>
      <c r="C33" s="52">
        <f>素データ!C33</f>
        <v>0</v>
      </c>
      <c r="D33" s="52">
        <f>素データ!D33</f>
        <v>0</v>
      </c>
      <c r="E33" s="52">
        <f>素データ!E33</f>
        <v>0</v>
      </c>
      <c r="F33" s="52">
        <f>素データ!F33</f>
        <v>0</v>
      </c>
      <c r="G33" s="52">
        <f>素データ!G33</f>
        <v>0</v>
      </c>
      <c r="H33" s="52">
        <f>素データ!H33</f>
        <v>0</v>
      </c>
      <c r="I33" s="52">
        <f>素データ!I33</f>
        <v>0</v>
      </c>
      <c r="J33" s="52">
        <f>素データ!J33</f>
        <v>0</v>
      </c>
      <c r="K33" s="52">
        <f>素データ!K33</f>
        <v>0</v>
      </c>
      <c r="L33" s="4">
        <f t="shared" si="0"/>
        <v>0</v>
      </c>
      <c r="M33" s="132" t="e">
        <f t="shared" si="1"/>
        <v>#DIV/0!</v>
      </c>
    </row>
    <row r="34" spans="1:13" ht="14.25" thickBot="1" x14ac:dyDescent="0.2">
      <c r="A34" s="47" t="s">
        <v>36</v>
      </c>
      <c r="B34" s="51">
        <f>素データ!B34</f>
        <v>0</v>
      </c>
      <c r="C34" s="52">
        <f>素データ!C34</f>
        <v>0</v>
      </c>
      <c r="D34" s="52">
        <f>素データ!D34</f>
        <v>0</v>
      </c>
      <c r="E34" s="52">
        <f>素データ!E34</f>
        <v>0</v>
      </c>
      <c r="F34" s="52">
        <f>素データ!F34</f>
        <v>0</v>
      </c>
      <c r="G34" s="52">
        <f>素データ!G34</f>
        <v>0</v>
      </c>
      <c r="H34" s="52">
        <f>素データ!H34</f>
        <v>0</v>
      </c>
      <c r="I34" s="52">
        <f>素データ!I34</f>
        <v>0</v>
      </c>
      <c r="J34" s="52">
        <f>素データ!J34</f>
        <v>0</v>
      </c>
      <c r="K34" s="52">
        <f>素データ!K34</f>
        <v>0</v>
      </c>
      <c r="L34" s="4">
        <f t="shared" si="0"/>
        <v>0</v>
      </c>
      <c r="M34" s="132" t="e">
        <f t="shared" si="1"/>
        <v>#DIV/0!</v>
      </c>
    </row>
    <row r="35" spans="1:13" ht="14.25" thickBot="1" x14ac:dyDescent="0.2">
      <c r="A35" s="47" t="s">
        <v>37</v>
      </c>
      <c r="B35" s="51">
        <f>素データ!B35</f>
        <v>0</v>
      </c>
      <c r="C35" s="52">
        <f>素データ!C35</f>
        <v>0</v>
      </c>
      <c r="D35" s="52">
        <f>素データ!D35</f>
        <v>0</v>
      </c>
      <c r="E35" s="52">
        <f>素データ!E35</f>
        <v>0</v>
      </c>
      <c r="F35" s="52">
        <f>素データ!F35</f>
        <v>0</v>
      </c>
      <c r="G35" s="52">
        <f>素データ!G35</f>
        <v>0</v>
      </c>
      <c r="H35" s="52">
        <f>素データ!H35</f>
        <v>0</v>
      </c>
      <c r="I35" s="52">
        <f>素データ!I35</f>
        <v>0</v>
      </c>
      <c r="J35" s="52">
        <f>素データ!J35</f>
        <v>0</v>
      </c>
      <c r="K35" s="52">
        <f>素データ!K35</f>
        <v>0</v>
      </c>
      <c r="L35" s="4">
        <f t="shared" si="0"/>
        <v>0</v>
      </c>
      <c r="M35" s="132" t="e">
        <f t="shared" si="1"/>
        <v>#DIV/0!</v>
      </c>
    </row>
    <row r="36" spans="1:13" ht="14.25" thickBot="1" x14ac:dyDescent="0.2">
      <c r="A36" s="47" t="s">
        <v>38</v>
      </c>
      <c r="B36" s="51">
        <f>素データ!B36</f>
        <v>0</v>
      </c>
      <c r="C36" s="52">
        <f>素データ!C36</f>
        <v>0</v>
      </c>
      <c r="D36" s="52">
        <f>素データ!D36</f>
        <v>0</v>
      </c>
      <c r="E36" s="52">
        <f>素データ!E36</f>
        <v>0</v>
      </c>
      <c r="F36" s="52">
        <f>素データ!F36</f>
        <v>0</v>
      </c>
      <c r="G36" s="52">
        <f>素データ!G36</f>
        <v>0</v>
      </c>
      <c r="H36" s="52">
        <f>素データ!H36</f>
        <v>0</v>
      </c>
      <c r="I36" s="52">
        <f>素データ!I36</f>
        <v>0</v>
      </c>
      <c r="J36" s="52">
        <f>素データ!J36</f>
        <v>0</v>
      </c>
      <c r="K36" s="52">
        <f>素データ!K36</f>
        <v>0</v>
      </c>
      <c r="L36" s="4">
        <f t="shared" si="0"/>
        <v>0</v>
      </c>
      <c r="M36" s="132" t="e">
        <f t="shared" si="1"/>
        <v>#DIV/0!</v>
      </c>
    </row>
    <row r="37" spans="1:13" ht="14.25" thickBot="1" x14ac:dyDescent="0.2">
      <c r="A37" s="47" t="s">
        <v>39</v>
      </c>
      <c r="B37" s="51">
        <f>素データ!B37</f>
        <v>0</v>
      </c>
      <c r="C37" s="52">
        <f>素データ!C37</f>
        <v>0</v>
      </c>
      <c r="D37" s="52">
        <f>素データ!D37</f>
        <v>0</v>
      </c>
      <c r="E37" s="52">
        <f>素データ!E37</f>
        <v>0</v>
      </c>
      <c r="F37" s="52">
        <f>素データ!F37</f>
        <v>0</v>
      </c>
      <c r="G37" s="52">
        <f>素データ!G37</f>
        <v>0</v>
      </c>
      <c r="H37" s="52">
        <f>素データ!H37</f>
        <v>0</v>
      </c>
      <c r="I37" s="52">
        <f>素データ!I37</f>
        <v>0</v>
      </c>
      <c r="J37" s="52">
        <f>素データ!J37</f>
        <v>0</v>
      </c>
      <c r="K37" s="52">
        <f>素データ!K37</f>
        <v>0</v>
      </c>
      <c r="L37" s="4">
        <f t="shared" si="0"/>
        <v>0</v>
      </c>
      <c r="M37" s="132" t="e">
        <f t="shared" si="1"/>
        <v>#DIV/0!</v>
      </c>
    </row>
    <row r="38" spans="1:13" ht="14.25" thickBot="1" x14ac:dyDescent="0.2">
      <c r="A38" s="47" t="s">
        <v>40</v>
      </c>
      <c r="B38" s="51">
        <f>素データ!B38</f>
        <v>0</v>
      </c>
      <c r="C38" s="52">
        <f>素データ!C38</f>
        <v>0</v>
      </c>
      <c r="D38" s="52">
        <f>素データ!D38</f>
        <v>0</v>
      </c>
      <c r="E38" s="52">
        <f>素データ!E38</f>
        <v>0</v>
      </c>
      <c r="F38" s="52">
        <f>素データ!F38</f>
        <v>0</v>
      </c>
      <c r="G38" s="52">
        <f>素データ!G38</f>
        <v>0</v>
      </c>
      <c r="H38" s="52">
        <f>素データ!H38</f>
        <v>0</v>
      </c>
      <c r="I38" s="52">
        <f>素データ!I38</f>
        <v>0</v>
      </c>
      <c r="J38" s="52">
        <f>素データ!J38</f>
        <v>0</v>
      </c>
      <c r="K38" s="52">
        <f>素データ!K38</f>
        <v>0</v>
      </c>
      <c r="L38" s="4">
        <f t="shared" si="0"/>
        <v>0</v>
      </c>
      <c r="M38" s="132" t="e">
        <f t="shared" si="1"/>
        <v>#DIV/0!</v>
      </c>
    </row>
    <row r="39" spans="1:13" ht="14.25" thickBot="1" x14ac:dyDescent="0.2">
      <c r="A39" s="47" t="s">
        <v>41</v>
      </c>
      <c r="B39" s="51">
        <f>素データ!B39</f>
        <v>0</v>
      </c>
      <c r="C39" s="52">
        <f>素データ!C39</f>
        <v>0</v>
      </c>
      <c r="D39" s="52">
        <f>素データ!D39</f>
        <v>0</v>
      </c>
      <c r="E39" s="52">
        <f>素データ!E39</f>
        <v>0</v>
      </c>
      <c r="F39" s="52">
        <f>素データ!F39</f>
        <v>0</v>
      </c>
      <c r="G39" s="52">
        <f>素データ!G39</f>
        <v>0</v>
      </c>
      <c r="H39" s="52">
        <f>素データ!H39</f>
        <v>0</v>
      </c>
      <c r="I39" s="52">
        <f>素データ!I39</f>
        <v>0</v>
      </c>
      <c r="J39" s="52">
        <f>素データ!J39</f>
        <v>0</v>
      </c>
      <c r="K39" s="52">
        <f>素データ!K39</f>
        <v>0</v>
      </c>
      <c r="L39" s="4">
        <f t="shared" si="0"/>
        <v>0</v>
      </c>
      <c r="M39" s="132" t="e">
        <f t="shared" si="1"/>
        <v>#DIV/0!</v>
      </c>
    </row>
    <row r="40" spans="1:13" ht="14.25" thickBot="1" x14ac:dyDescent="0.2">
      <c r="A40" s="47" t="s">
        <v>42</v>
      </c>
      <c r="B40" s="51">
        <f>素データ!B40</f>
        <v>0</v>
      </c>
      <c r="C40" s="52">
        <f>素データ!C40</f>
        <v>0</v>
      </c>
      <c r="D40" s="52">
        <f>素データ!D40</f>
        <v>0</v>
      </c>
      <c r="E40" s="52">
        <f>素データ!E40</f>
        <v>0</v>
      </c>
      <c r="F40" s="52">
        <f>素データ!F40</f>
        <v>0</v>
      </c>
      <c r="G40" s="52">
        <f>素データ!G40</f>
        <v>0</v>
      </c>
      <c r="H40" s="52">
        <f>素データ!H40</f>
        <v>0</v>
      </c>
      <c r="I40" s="52">
        <f>素データ!I40</f>
        <v>0</v>
      </c>
      <c r="J40" s="52">
        <f>素データ!J40</f>
        <v>0</v>
      </c>
      <c r="K40" s="52">
        <f>素データ!K40</f>
        <v>0</v>
      </c>
      <c r="L40" s="4">
        <f t="shared" si="0"/>
        <v>0</v>
      </c>
      <c r="M40" s="132" t="e">
        <f t="shared" si="1"/>
        <v>#DIV/0!</v>
      </c>
    </row>
    <row r="41" spans="1:13" ht="14.25" thickBot="1" x14ac:dyDescent="0.2">
      <c r="A41" s="47" t="s">
        <v>43</v>
      </c>
      <c r="B41" s="51">
        <f>素データ!B41</f>
        <v>0</v>
      </c>
      <c r="C41" s="52">
        <f>素データ!C41</f>
        <v>0</v>
      </c>
      <c r="D41" s="52">
        <f>素データ!D41</f>
        <v>0</v>
      </c>
      <c r="E41" s="52">
        <f>素データ!E41</f>
        <v>0</v>
      </c>
      <c r="F41" s="52">
        <f>素データ!F41</f>
        <v>0</v>
      </c>
      <c r="G41" s="52">
        <f>素データ!G41</f>
        <v>0</v>
      </c>
      <c r="H41" s="52">
        <f>素データ!H41</f>
        <v>0</v>
      </c>
      <c r="I41" s="52">
        <f>素データ!I41</f>
        <v>0</v>
      </c>
      <c r="J41" s="52">
        <f>素データ!J41</f>
        <v>0</v>
      </c>
      <c r="K41" s="52">
        <f>素データ!K41</f>
        <v>0</v>
      </c>
      <c r="L41" s="4">
        <f t="shared" si="0"/>
        <v>0</v>
      </c>
      <c r="M41" s="132" t="e">
        <f t="shared" si="1"/>
        <v>#DIV/0!</v>
      </c>
    </row>
    <row r="42" spans="1:13" ht="14.25" thickBot="1" x14ac:dyDescent="0.2">
      <c r="A42" s="47" t="s">
        <v>44</v>
      </c>
      <c r="B42" s="51">
        <f>素データ!B42</f>
        <v>0</v>
      </c>
      <c r="C42" s="52">
        <f>素データ!C42</f>
        <v>0</v>
      </c>
      <c r="D42" s="52">
        <f>素データ!D42</f>
        <v>0</v>
      </c>
      <c r="E42" s="52">
        <f>素データ!E42</f>
        <v>0</v>
      </c>
      <c r="F42" s="52">
        <f>素データ!F42</f>
        <v>0</v>
      </c>
      <c r="G42" s="52">
        <f>素データ!G42</f>
        <v>0</v>
      </c>
      <c r="H42" s="52">
        <f>素データ!H42</f>
        <v>0</v>
      </c>
      <c r="I42" s="52">
        <f>素データ!I42</f>
        <v>0</v>
      </c>
      <c r="J42" s="52">
        <f>素データ!J42</f>
        <v>0</v>
      </c>
      <c r="K42" s="52">
        <f>素データ!K42</f>
        <v>0</v>
      </c>
      <c r="L42" s="4">
        <f t="shared" si="0"/>
        <v>0</v>
      </c>
      <c r="M42" s="132" t="e">
        <f t="shared" si="1"/>
        <v>#DIV/0!</v>
      </c>
    </row>
    <row r="43" spans="1:13" ht="14.25" thickBot="1" x14ac:dyDescent="0.2">
      <c r="A43" s="47" t="s">
        <v>45</v>
      </c>
      <c r="B43" s="51">
        <f>素データ!B43</f>
        <v>0</v>
      </c>
      <c r="C43" s="52">
        <f>素データ!C43</f>
        <v>0</v>
      </c>
      <c r="D43" s="52">
        <f>素データ!D43</f>
        <v>0</v>
      </c>
      <c r="E43" s="52">
        <f>素データ!E43</f>
        <v>0</v>
      </c>
      <c r="F43" s="52">
        <f>素データ!F43</f>
        <v>0</v>
      </c>
      <c r="G43" s="52">
        <f>素データ!G43</f>
        <v>0</v>
      </c>
      <c r="H43" s="52">
        <f>素データ!H43</f>
        <v>0</v>
      </c>
      <c r="I43" s="52">
        <f>素データ!I43</f>
        <v>0</v>
      </c>
      <c r="J43" s="52">
        <f>素データ!J43</f>
        <v>0</v>
      </c>
      <c r="K43" s="52">
        <f>素データ!K43</f>
        <v>0</v>
      </c>
      <c r="L43" s="4">
        <f t="shared" si="0"/>
        <v>0</v>
      </c>
      <c r="M43" s="132" t="e">
        <f t="shared" si="1"/>
        <v>#DIV/0!</v>
      </c>
    </row>
    <row r="44" spans="1:13" ht="14.25" thickBot="1" x14ac:dyDescent="0.2">
      <c r="A44" s="47" t="s">
        <v>46</v>
      </c>
      <c r="B44" s="51">
        <f>素データ!B44</f>
        <v>0</v>
      </c>
      <c r="C44" s="52">
        <f>素データ!C44</f>
        <v>0</v>
      </c>
      <c r="D44" s="52">
        <f>素データ!D44</f>
        <v>0</v>
      </c>
      <c r="E44" s="52">
        <f>素データ!E44</f>
        <v>0</v>
      </c>
      <c r="F44" s="52">
        <f>素データ!F44</f>
        <v>0</v>
      </c>
      <c r="G44" s="52">
        <f>素データ!G44</f>
        <v>0</v>
      </c>
      <c r="H44" s="52">
        <f>素データ!H44</f>
        <v>0</v>
      </c>
      <c r="I44" s="52">
        <f>素データ!I44</f>
        <v>0</v>
      </c>
      <c r="J44" s="52">
        <f>素データ!J44</f>
        <v>0</v>
      </c>
      <c r="K44" s="52">
        <f>素データ!K44</f>
        <v>0</v>
      </c>
      <c r="L44" s="4">
        <f t="shared" si="0"/>
        <v>0</v>
      </c>
      <c r="M44" s="132" t="e">
        <f t="shared" si="1"/>
        <v>#DIV/0!</v>
      </c>
    </row>
    <row r="45" spans="1:13" ht="14.25" thickBot="1" x14ac:dyDescent="0.2">
      <c r="A45" s="47" t="s">
        <v>47</v>
      </c>
      <c r="B45" s="51">
        <f>素データ!B45</f>
        <v>0</v>
      </c>
      <c r="C45" s="52">
        <f>素データ!C45</f>
        <v>0</v>
      </c>
      <c r="D45" s="52">
        <f>素データ!D45</f>
        <v>0</v>
      </c>
      <c r="E45" s="52">
        <f>素データ!E45</f>
        <v>0</v>
      </c>
      <c r="F45" s="52">
        <f>素データ!F45</f>
        <v>0</v>
      </c>
      <c r="G45" s="52">
        <f>素データ!G45</f>
        <v>0</v>
      </c>
      <c r="H45" s="52">
        <f>素データ!H45</f>
        <v>0</v>
      </c>
      <c r="I45" s="52">
        <f>素データ!I45</f>
        <v>0</v>
      </c>
      <c r="J45" s="52">
        <f>素データ!J45</f>
        <v>0</v>
      </c>
      <c r="K45" s="52">
        <f>素データ!K45</f>
        <v>0</v>
      </c>
      <c r="L45" s="4">
        <f t="shared" si="0"/>
        <v>0</v>
      </c>
      <c r="M45" s="132" t="e">
        <f t="shared" si="1"/>
        <v>#DIV/0!</v>
      </c>
    </row>
    <row r="46" spans="1:13" ht="14.25" thickBot="1" x14ac:dyDescent="0.2">
      <c r="A46" s="47" t="s">
        <v>48</v>
      </c>
      <c r="B46" s="51">
        <f>素データ!B46</f>
        <v>0</v>
      </c>
      <c r="C46" s="52">
        <f>素データ!C46</f>
        <v>0</v>
      </c>
      <c r="D46" s="52">
        <f>素データ!D46</f>
        <v>0</v>
      </c>
      <c r="E46" s="52">
        <f>素データ!E46</f>
        <v>0</v>
      </c>
      <c r="F46" s="52">
        <f>素データ!F46</f>
        <v>0</v>
      </c>
      <c r="G46" s="52">
        <f>素データ!G46</f>
        <v>0</v>
      </c>
      <c r="H46" s="52">
        <f>素データ!H46</f>
        <v>0</v>
      </c>
      <c r="I46" s="52">
        <f>素データ!I46</f>
        <v>0</v>
      </c>
      <c r="J46" s="52">
        <f>素データ!J46</f>
        <v>0</v>
      </c>
      <c r="K46" s="52">
        <f>素データ!K46</f>
        <v>0</v>
      </c>
      <c r="L46" s="4">
        <f t="shared" si="0"/>
        <v>0</v>
      </c>
      <c r="M46" s="132" t="e">
        <f t="shared" si="1"/>
        <v>#DIV/0!</v>
      </c>
    </row>
    <row r="47" spans="1:13" ht="14.25" thickBot="1" x14ac:dyDescent="0.2">
      <c r="A47" s="47" t="s">
        <v>49</v>
      </c>
      <c r="B47" s="51">
        <f>素データ!B47</f>
        <v>0</v>
      </c>
      <c r="C47" s="52">
        <f>素データ!C47</f>
        <v>0</v>
      </c>
      <c r="D47" s="52">
        <f>素データ!D47</f>
        <v>0</v>
      </c>
      <c r="E47" s="52">
        <f>素データ!E47</f>
        <v>0</v>
      </c>
      <c r="F47" s="52">
        <f>素データ!F47</f>
        <v>0</v>
      </c>
      <c r="G47" s="52">
        <f>素データ!G47</f>
        <v>0</v>
      </c>
      <c r="H47" s="52">
        <f>素データ!H47</f>
        <v>0</v>
      </c>
      <c r="I47" s="52">
        <f>素データ!I47</f>
        <v>0</v>
      </c>
      <c r="J47" s="52">
        <f>素データ!J47</f>
        <v>0</v>
      </c>
      <c r="K47" s="52">
        <f>素データ!K47</f>
        <v>0</v>
      </c>
      <c r="L47" s="4">
        <f t="shared" si="0"/>
        <v>0</v>
      </c>
      <c r="M47" s="132" t="e">
        <f t="shared" si="1"/>
        <v>#DIV/0!</v>
      </c>
    </row>
    <row r="48" spans="1:13" ht="14.25" thickBot="1" x14ac:dyDescent="0.2">
      <c r="A48" s="47" t="s">
        <v>50</v>
      </c>
      <c r="B48" s="51">
        <f>素データ!B48</f>
        <v>0</v>
      </c>
      <c r="C48" s="52">
        <f>素データ!C48</f>
        <v>0</v>
      </c>
      <c r="D48" s="52">
        <f>素データ!D48</f>
        <v>0</v>
      </c>
      <c r="E48" s="52">
        <f>素データ!E48</f>
        <v>0</v>
      </c>
      <c r="F48" s="52">
        <f>素データ!F48</f>
        <v>0</v>
      </c>
      <c r="G48" s="52">
        <f>素データ!G48</f>
        <v>0</v>
      </c>
      <c r="H48" s="52">
        <f>素データ!H48</f>
        <v>0</v>
      </c>
      <c r="I48" s="52">
        <f>素データ!I48</f>
        <v>0</v>
      </c>
      <c r="J48" s="52">
        <f>素データ!J48</f>
        <v>0</v>
      </c>
      <c r="K48" s="52">
        <f>素データ!K48</f>
        <v>0</v>
      </c>
      <c r="L48" s="4">
        <f t="shared" si="0"/>
        <v>0</v>
      </c>
      <c r="M48" s="132" t="e">
        <f t="shared" si="1"/>
        <v>#DIV/0!</v>
      </c>
    </row>
    <row r="49" spans="1:14" ht="14.25" thickBot="1" x14ac:dyDescent="0.2">
      <c r="A49" s="47" t="s">
        <v>51</v>
      </c>
      <c r="B49" s="51">
        <f>素データ!B49</f>
        <v>0</v>
      </c>
      <c r="C49" s="52">
        <f>素データ!C49</f>
        <v>0</v>
      </c>
      <c r="D49" s="52">
        <f>素データ!D49</f>
        <v>0</v>
      </c>
      <c r="E49" s="52">
        <f>素データ!E49</f>
        <v>0</v>
      </c>
      <c r="F49" s="52">
        <f>素データ!F49</f>
        <v>0</v>
      </c>
      <c r="G49" s="52">
        <f>素データ!G49</f>
        <v>0</v>
      </c>
      <c r="H49" s="52">
        <f>素データ!H49</f>
        <v>0</v>
      </c>
      <c r="I49" s="52">
        <f>素データ!I49</f>
        <v>0</v>
      </c>
      <c r="J49" s="52">
        <f>素データ!J49</f>
        <v>0</v>
      </c>
      <c r="K49" s="52">
        <f>素データ!K49</f>
        <v>0</v>
      </c>
      <c r="L49" s="4">
        <f t="shared" si="0"/>
        <v>0</v>
      </c>
      <c r="M49" s="132" t="e">
        <f t="shared" si="1"/>
        <v>#DIV/0!</v>
      </c>
    </row>
    <row r="50" spans="1:14" ht="14.25" thickBot="1" x14ac:dyDescent="0.2">
      <c r="A50" s="47" t="s">
        <v>52</v>
      </c>
      <c r="B50" s="51">
        <f>素データ!B50</f>
        <v>0</v>
      </c>
      <c r="C50" s="52">
        <f>素データ!C50</f>
        <v>0</v>
      </c>
      <c r="D50" s="52">
        <f>素データ!D50</f>
        <v>0</v>
      </c>
      <c r="E50" s="52">
        <f>素データ!E50</f>
        <v>0</v>
      </c>
      <c r="F50" s="52">
        <f>素データ!F50</f>
        <v>0</v>
      </c>
      <c r="G50" s="52">
        <f>素データ!G50</f>
        <v>0</v>
      </c>
      <c r="H50" s="52">
        <f>素データ!H50</f>
        <v>0</v>
      </c>
      <c r="I50" s="52">
        <f>素データ!I50</f>
        <v>0</v>
      </c>
      <c r="J50" s="52">
        <f>素データ!J50</f>
        <v>0</v>
      </c>
      <c r="K50" s="52">
        <f>素データ!K50</f>
        <v>0</v>
      </c>
      <c r="L50" s="4">
        <f t="shared" si="0"/>
        <v>0</v>
      </c>
      <c r="M50" s="132" t="e">
        <f t="shared" si="1"/>
        <v>#DIV/0!</v>
      </c>
    </row>
    <row r="51" spans="1:14" ht="14.25" thickBot="1" x14ac:dyDescent="0.2">
      <c r="A51" s="47" t="s">
        <v>53</v>
      </c>
      <c r="B51" s="51">
        <f>素データ!B51</f>
        <v>0</v>
      </c>
      <c r="C51" s="52">
        <f>素データ!C51</f>
        <v>0</v>
      </c>
      <c r="D51" s="52">
        <f>素データ!D51</f>
        <v>0</v>
      </c>
      <c r="E51" s="52">
        <f>素データ!E51</f>
        <v>0</v>
      </c>
      <c r="F51" s="52">
        <f>素データ!F51</f>
        <v>0</v>
      </c>
      <c r="G51" s="52">
        <f>素データ!G51</f>
        <v>0</v>
      </c>
      <c r="H51" s="52">
        <f>素データ!H51</f>
        <v>0</v>
      </c>
      <c r="I51" s="52">
        <f>素データ!I51</f>
        <v>0</v>
      </c>
      <c r="J51" s="52">
        <f>素データ!J51</f>
        <v>0</v>
      </c>
      <c r="K51" s="52">
        <f>素データ!K51</f>
        <v>0</v>
      </c>
      <c r="L51" s="4">
        <f t="shared" si="0"/>
        <v>0</v>
      </c>
      <c r="M51" s="132" t="e">
        <f t="shared" si="1"/>
        <v>#DIV/0!</v>
      </c>
    </row>
    <row r="52" spans="1:14" ht="14.25" thickBot="1" x14ac:dyDescent="0.2">
      <c r="A52" s="47" t="s">
        <v>54</v>
      </c>
      <c r="B52" s="51">
        <f>素データ!B52</f>
        <v>0</v>
      </c>
      <c r="C52" s="52">
        <f>素データ!C52</f>
        <v>0</v>
      </c>
      <c r="D52" s="52">
        <f>素データ!D52</f>
        <v>0</v>
      </c>
      <c r="E52" s="52">
        <f>素データ!E52</f>
        <v>0</v>
      </c>
      <c r="F52" s="52">
        <f>素データ!F52</f>
        <v>0</v>
      </c>
      <c r="G52" s="52">
        <f>素データ!G52</f>
        <v>0</v>
      </c>
      <c r="H52" s="52">
        <f>素データ!H52</f>
        <v>0</v>
      </c>
      <c r="I52" s="52">
        <f>素データ!I52</f>
        <v>0</v>
      </c>
      <c r="J52" s="52">
        <f>素データ!J52</f>
        <v>0</v>
      </c>
      <c r="K52" s="52">
        <f>素データ!K52</f>
        <v>0</v>
      </c>
      <c r="L52" s="4">
        <f t="shared" si="0"/>
        <v>0</v>
      </c>
      <c r="M52" s="132" t="e">
        <f t="shared" si="1"/>
        <v>#DIV/0!</v>
      </c>
    </row>
    <row r="53" spans="1:14" ht="14.25" thickBot="1" x14ac:dyDescent="0.2">
      <c r="A53" s="47" t="s">
        <v>55</v>
      </c>
      <c r="B53" s="51">
        <f>素データ!B53</f>
        <v>0</v>
      </c>
      <c r="C53" s="52">
        <f>素データ!C53</f>
        <v>0</v>
      </c>
      <c r="D53" s="52">
        <f>素データ!D53</f>
        <v>0</v>
      </c>
      <c r="E53" s="52">
        <f>素データ!E53</f>
        <v>0</v>
      </c>
      <c r="F53" s="52">
        <f>素データ!F53</f>
        <v>0</v>
      </c>
      <c r="G53" s="52">
        <f>素データ!G53</f>
        <v>0</v>
      </c>
      <c r="H53" s="52">
        <f>素データ!H53</f>
        <v>0</v>
      </c>
      <c r="I53" s="52">
        <f>素データ!I53</f>
        <v>0</v>
      </c>
      <c r="J53" s="52">
        <f>素データ!J53</f>
        <v>0</v>
      </c>
      <c r="K53" s="52">
        <f>素データ!K53</f>
        <v>0</v>
      </c>
      <c r="L53" s="4">
        <f t="shared" si="0"/>
        <v>0</v>
      </c>
      <c r="M53" s="132" t="e">
        <f t="shared" si="1"/>
        <v>#DIV/0!</v>
      </c>
    </row>
    <row r="54" spans="1:14" ht="14.25" thickBot="1" x14ac:dyDescent="0.2">
      <c r="A54" s="47" t="s">
        <v>56</v>
      </c>
      <c r="B54" s="51">
        <f>素データ!B54</f>
        <v>0</v>
      </c>
      <c r="C54" s="52">
        <f>素データ!C54</f>
        <v>0</v>
      </c>
      <c r="D54" s="52">
        <f>素データ!D54</f>
        <v>0</v>
      </c>
      <c r="E54" s="52">
        <f>素データ!E54</f>
        <v>0</v>
      </c>
      <c r="F54" s="52">
        <f>素データ!F54</f>
        <v>0</v>
      </c>
      <c r="G54" s="52">
        <f>素データ!G54</f>
        <v>0</v>
      </c>
      <c r="H54" s="52">
        <f>素データ!H54</f>
        <v>0</v>
      </c>
      <c r="I54" s="52">
        <f>素データ!I54</f>
        <v>0</v>
      </c>
      <c r="J54" s="52">
        <f>素データ!J54</f>
        <v>0</v>
      </c>
      <c r="K54" s="52">
        <f>素データ!K54</f>
        <v>0</v>
      </c>
      <c r="L54" s="4">
        <f t="shared" si="0"/>
        <v>0</v>
      </c>
      <c r="M54" s="132" t="e">
        <f t="shared" si="1"/>
        <v>#DIV/0!</v>
      </c>
    </row>
    <row r="55" spans="1:14" ht="14.25" thickBot="1" x14ac:dyDescent="0.2">
      <c r="A55" s="47"/>
      <c r="B55" s="51">
        <f>素データ!B55</f>
        <v>0</v>
      </c>
      <c r="C55" s="52">
        <f>素データ!C55</f>
        <v>0</v>
      </c>
      <c r="D55" s="52">
        <f>素データ!D55</f>
        <v>0</v>
      </c>
      <c r="E55" s="52">
        <f>素データ!E55</f>
        <v>0</v>
      </c>
      <c r="F55" s="52">
        <f>素データ!F55</f>
        <v>0</v>
      </c>
      <c r="G55" s="52">
        <f>素データ!G55</f>
        <v>0</v>
      </c>
      <c r="H55" s="52">
        <f>素データ!H55</f>
        <v>0</v>
      </c>
      <c r="I55" s="52">
        <f>素データ!I55</f>
        <v>0</v>
      </c>
      <c r="J55" s="52">
        <f>素データ!J55</f>
        <v>0</v>
      </c>
      <c r="K55" s="52">
        <f>素データ!K55</f>
        <v>0</v>
      </c>
      <c r="L55" s="4">
        <f t="shared" si="0"/>
        <v>0</v>
      </c>
      <c r="M55" s="132" t="e">
        <f t="shared" si="1"/>
        <v>#DIV/0!</v>
      </c>
    </row>
    <row r="56" spans="1:14" x14ac:dyDescent="0.15">
      <c r="A56" s="20"/>
      <c r="C56" s="21"/>
      <c r="D56" s="21"/>
      <c r="E56" s="21"/>
      <c r="F56" s="21"/>
      <c r="G56" s="21"/>
      <c r="H56" s="21"/>
      <c r="I56" s="21"/>
      <c r="J56" s="21"/>
      <c r="K56" s="21"/>
    </row>
    <row r="57" spans="1:14" x14ac:dyDescent="0.15">
      <c r="B57" t="s">
        <v>124</v>
      </c>
      <c r="C57"/>
      <c r="D57"/>
      <c r="E57" t="s">
        <v>125</v>
      </c>
      <c r="F57"/>
      <c r="G57"/>
      <c r="H57"/>
      <c r="I57"/>
      <c r="J57"/>
      <c r="K57"/>
      <c r="N57"/>
    </row>
    <row r="58" spans="1:14" ht="14.25" thickBot="1" x14ac:dyDescent="0.2">
      <c r="C58"/>
      <c r="E58" s="95" t="s">
        <v>250</v>
      </c>
      <c r="F58"/>
      <c r="G58"/>
      <c r="H58"/>
      <c r="I58"/>
      <c r="J58"/>
      <c r="K58"/>
      <c r="N58"/>
    </row>
    <row r="59" spans="1:14" ht="14.25" thickBot="1" x14ac:dyDescent="0.2">
      <c r="C59" s="87" t="s">
        <v>188</v>
      </c>
      <c r="D59" s="87" t="s">
        <v>189</v>
      </c>
      <c r="E59" s="90" t="s">
        <v>190</v>
      </c>
      <c r="F59" s="90" t="s">
        <v>191</v>
      </c>
      <c r="G59" s="90" t="s">
        <v>192</v>
      </c>
      <c r="H59" s="90" t="s">
        <v>193</v>
      </c>
      <c r="I59" s="87" t="s">
        <v>280</v>
      </c>
      <c r="J59" s="92" t="s">
        <v>195</v>
      </c>
      <c r="K59" s="87" t="s">
        <v>196</v>
      </c>
    </row>
    <row r="60" spans="1:14" ht="14.25" thickBot="1" x14ac:dyDescent="0.2">
      <c r="B60" s="19" t="s">
        <v>276</v>
      </c>
      <c r="C60" s="12">
        <v>22866801</v>
      </c>
      <c r="D60" s="12">
        <v>13720134</v>
      </c>
      <c r="E60" s="12">
        <v>18127846</v>
      </c>
      <c r="F60" s="12">
        <v>16774981</v>
      </c>
      <c r="G60" s="12">
        <v>16308233</v>
      </c>
      <c r="H60" s="12">
        <v>18247422</v>
      </c>
      <c r="I60" s="12">
        <v>21035512</v>
      </c>
      <c r="J60" s="12">
        <v>976423</v>
      </c>
      <c r="K60" s="12">
        <v>128057352</v>
      </c>
    </row>
    <row r="61" spans="1:14" ht="14.25" thickBot="1" x14ac:dyDescent="0.2">
      <c r="C61" s="14"/>
      <c r="D61" s="14"/>
      <c r="E61" s="14"/>
      <c r="F61" s="14"/>
      <c r="G61" s="14"/>
      <c r="H61" s="14"/>
      <c r="I61" s="14"/>
      <c r="J61" s="14"/>
      <c r="K61" s="14"/>
    </row>
    <row r="62" spans="1:14" ht="14.25" thickBot="1" x14ac:dyDescent="0.2">
      <c r="B62" s="18" t="s">
        <v>279</v>
      </c>
      <c r="C62" s="14"/>
      <c r="D62" s="14"/>
      <c r="E62" s="14"/>
      <c r="F62" s="14"/>
      <c r="G62" s="14"/>
      <c r="H62" s="14"/>
      <c r="I62" s="14"/>
      <c r="J62" s="14"/>
      <c r="K62" s="14"/>
    </row>
    <row r="63" spans="1:14" ht="14.25" thickBot="1" x14ac:dyDescent="0.2">
      <c r="A63" s="9"/>
      <c r="B63" s="1" t="str">
        <f>B3</f>
        <v>商品・サービス（中分類）</v>
      </c>
      <c r="C63" s="217" t="s">
        <v>255</v>
      </c>
      <c r="D63" s="211"/>
      <c r="E63" s="211"/>
      <c r="F63" s="211"/>
      <c r="G63" s="211"/>
      <c r="H63" s="211"/>
      <c r="I63" s="211"/>
      <c r="J63" s="211"/>
      <c r="K63" s="213"/>
      <c r="N63"/>
    </row>
    <row r="64" spans="1:14" ht="14.25" thickBot="1" x14ac:dyDescent="0.2">
      <c r="A64" s="10" t="s">
        <v>6</v>
      </c>
      <c r="B64" s="3"/>
      <c r="C64" s="2" t="s">
        <v>256</v>
      </c>
      <c r="D64" s="2" t="s">
        <v>257</v>
      </c>
      <c r="E64" s="2" t="s">
        <v>258</v>
      </c>
      <c r="F64" s="2" t="s">
        <v>259</v>
      </c>
      <c r="G64" s="2" t="s">
        <v>260</v>
      </c>
      <c r="H64" s="2" t="s">
        <v>261</v>
      </c>
      <c r="I64" s="2" t="s">
        <v>194</v>
      </c>
      <c r="J64" s="2" t="s">
        <v>262</v>
      </c>
      <c r="K64" s="129" t="s">
        <v>0</v>
      </c>
      <c r="N64"/>
    </row>
    <row r="65" spans="1:14" ht="14.25" thickBot="1" x14ac:dyDescent="0.2">
      <c r="A65" s="11" t="s">
        <v>7</v>
      </c>
      <c r="B65" s="2" t="str">
        <f>B5</f>
        <v>健康食品</v>
      </c>
      <c r="C65" s="79">
        <f t="shared" ref="C65:I80" si="2">C5/C$60*100000</f>
        <v>4.3731521518904195E-3</v>
      </c>
      <c r="D65" s="79">
        <f t="shared" si="2"/>
        <v>1.0932837827968735</v>
      </c>
      <c r="E65" s="79">
        <f t="shared" si="2"/>
        <v>0.41372813957047072</v>
      </c>
      <c r="F65" s="79">
        <f t="shared" si="2"/>
        <v>0.37555929273481742</v>
      </c>
      <c r="G65" s="79">
        <f t="shared" si="2"/>
        <v>0.36178045776020001</v>
      </c>
      <c r="H65" s="79">
        <f t="shared" si="2"/>
        <v>0.37813560732031076</v>
      </c>
      <c r="I65" s="79">
        <f t="shared" si="2"/>
        <v>0.47063270910639116</v>
      </c>
      <c r="J65" s="79"/>
      <c r="K65" s="134">
        <f t="shared" ref="K65:K96" si="3">K5/K$60*100000</f>
        <v>0.43730406044941489</v>
      </c>
      <c r="N65"/>
    </row>
    <row r="66" spans="1:14" ht="14.25" thickBot="1" x14ac:dyDescent="0.2">
      <c r="A66" s="11" t="s">
        <v>8</v>
      </c>
      <c r="B66" s="2" t="str">
        <f t="shared" ref="B66:B115" si="4">B6</f>
        <v>化粧品</v>
      </c>
      <c r="C66" s="79">
        <f t="shared" si="2"/>
        <v>1.7492608607561678E-2</v>
      </c>
      <c r="D66" s="79">
        <f t="shared" si="2"/>
        <v>1.0859952242448945</v>
      </c>
      <c r="E66" s="79">
        <f t="shared" si="2"/>
        <v>0.19307313179955302</v>
      </c>
      <c r="F66" s="79">
        <f t="shared" si="2"/>
        <v>0.29806293074191859</v>
      </c>
      <c r="G66" s="79">
        <f t="shared" si="2"/>
        <v>0.27593424744422035</v>
      </c>
      <c r="H66" s="79">
        <f t="shared" si="2"/>
        <v>0.26305085726630312</v>
      </c>
      <c r="I66" s="79">
        <f t="shared" si="2"/>
        <v>0.21392395868472325</v>
      </c>
      <c r="J66" s="79"/>
      <c r="K66" s="134">
        <f t="shared" si="3"/>
        <v>0.31704544382582578</v>
      </c>
      <c r="N66"/>
    </row>
    <row r="67" spans="1:14" ht="14.25" thickBot="1" x14ac:dyDescent="0.2">
      <c r="A67" s="11" t="s">
        <v>9</v>
      </c>
      <c r="B67" s="2" t="str">
        <f t="shared" si="4"/>
        <v>ファンド型投資商品</v>
      </c>
      <c r="C67" s="79">
        <f t="shared" si="2"/>
        <v>1.7492608607561678E-2</v>
      </c>
      <c r="D67" s="79">
        <f t="shared" si="2"/>
        <v>0.13848261248760399</v>
      </c>
      <c r="E67" s="79">
        <f t="shared" si="2"/>
        <v>9.9294753496912996E-2</v>
      </c>
      <c r="F67" s="79">
        <f t="shared" si="2"/>
        <v>0.18479901705998952</v>
      </c>
      <c r="G67" s="79">
        <f t="shared" si="2"/>
        <v>0.20848365362452206</v>
      </c>
      <c r="H67" s="79">
        <f t="shared" si="2"/>
        <v>0.23016950010801526</v>
      </c>
      <c r="I67" s="79">
        <f t="shared" si="2"/>
        <v>0.23293942167892087</v>
      </c>
      <c r="J67" s="79"/>
      <c r="K67" s="134">
        <f t="shared" si="3"/>
        <v>0.17179802374798442</v>
      </c>
      <c r="N67"/>
    </row>
    <row r="68" spans="1:14" ht="14.25" thickBot="1" x14ac:dyDescent="0.2">
      <c r="A68" s="11" t="s">
        <v>10</v>
      </c>
      <c r="B68" s="2" t="str">
        <f t="shared" si="4"/>
        <v>商品一般</v>
      </c>
      <c r="C68" s="79">
        <f t="shared" si="2"/>
        <v>2.6238912911342518E-2</v>
      </c>
      <c r="D68" s="79">
        <f t="shared" si="2"/>
        <v>0.55393044995041596</v>
      </c>
      <c r="E68" s="79">
        <f t="shared" si="2"/>
        <v>0.12136025427400476</v>
      </c>
      <c r="F68" s="79">
        <f t="shared" si="2"/>
        <v>8.3457620607737204E-2</v>
      </c>
      <c r="G68" s="79">
        <f t="shared" si="2"/>
        <v>6.1318721654271192E-2</v>
      </c>
      <c r="H68" s="79">
        <f t="shared" si="2"/>
        <v>9.3163845281815705E-2</v>
      </c>
      <c r="I68" s="79">
        <f t="shared" si="2"/>
        <v>9.9831180719537518E-2</v>
      </c>
      <c r="J68" s="79"/>
      <c r="K68" s="134">
        <f t="shared" si="3"/>
        <v>0.1530564211572952</v>
      </c>
      <c r="N68"/>
    </row>
    <row r="69" spans="1:14" ht="14.25" thickBot="1" x14ac:dyDescent="0.2">
      <c r="A69" s="11" t="s">
        <v>11</v>
      </c>
      <c r="B69" s="2" t="str">
        <f t="shared" si="4"/>
        <v>内職・副業</v>
      </c>
      <c r="C69" s="79">
        <f t="shared" si="2"/>
        <v>1.7492608607561678E-2</v>
      </c>
      <c r="D69" s="79">
        <f t="shared" si="2"/>
        <v>0.67054738678208248</v>
      </c>
      <c r="E69" s="79">
        <f t="shared" si="2"/>
        <v>8.274562791409415E-2</v>
      </c>
      <c r="F69" s="79">
        <f t="shared" si="2"/>
        <v>4.1728810303868602E-2</v>
      </c>
      <c r="G69" s="79">
        <f t="shared" si="2"/>
        <v>5.5186849488844072E-2</v>
      </c>
      <c r="H69" s="79">
        <f t="shared" si="2"/>
        <v>4.9322035737431838E-2</v>
      </c>
      <c r="I69" s="79">
        <f t="shared" si="2"/>
        <v>1.901546299419762E-2</v>
      </c>
      <c r="J69" s="79"/>
      <c r="K69" s="134">
        <f t="shared" si="3"/>
        <v>0.1155732159759168</v>
      </c>
      <c r="N69"/>
    </row>
    <row r="70" spans="1:14" ht="14.25" thickBot="1" x14ac:dyDescent="0.2">
      <c r="A70" s="11" t="s">
        <v>12</v>
      </c>
      <c r="B70" s="2" t="str">
        <f t="shared" si="4"/>
        <v>飲料</v>
      </c>
      <c r="C70" s="79">
        <f t="shared" si="2"/>
        <v>0</v>
      </c>
      <c r="D70" s="79">
        <f t="shared" si="2"/>
        <v>8.7462702623749888E-2</v>
      </c>
      <c r="E70" s="79">
        <f t="shared" si="2"/>
        <v>6.0680127137002382E-2</v>
      </c>
      <c r="F70" s="79">
        <f t="shared" si="2"/>
        <v>7.7496361992898832E-2</v>
      </c>
      <c r="G70" s="79">
        <f t="shared" si="2"/>
        <v>0.12263744330854238</v>
      </c>
      <c r="H70" s="79">
        <f t="shared" si="2"/>
        <v>0.12604520244010359</v>
      </c>
      <c r="I70" s="79">
        <f t="shared" si="2"/>
        <v>0.11884664371373513</v>
      </c>
      <c r="J70" s="79"/>
      <c r="K70" s="134">
        <f t="shared" si="3"/>
        <v>9.2927112845500662E-2</v>
      </c>
      <c r="N70"/>
    </row>
    <row r="71" spans="1:14" ht="14.25" thickBot="1" x14ac:dyDescent="0.2">
      <c r="A71" s="11" t="s">
        <v>13</v>
      </c>
      <c r="B71" s="2" t="str">
        <f t="shared" si="4"/>
        <v>食器・台所用品</v>
      </c>
      <c r="C71" s="79">
        <f t="shared" si="2"/>
        <v>0</v>
      </c>
      <c r="D71" s="79">
        <f t="shared" si="2"/>
        <v>0.14577117103958315</v>
      </c>
      <c r="E71" s="79">
        <f t="shared" si="2"/>
        <v>4.9647376748456498E-2</v>
      </c>
      <c r="F71" s="79">
        <f t="shared" si="2"/>
        <v>7.7496361992898832E-2</v>
      </c>
      <c r="G71" s="79">
        <f t="shared" si="2"/>
        <v>0.11037369897768814</v>
      </c>
      <c r="H71" s="79">
        <f t="shared" si="2"/>
        <v>0.10412429766791166</v>
      </c>
      <c r="I71" s="79">
        <f t="shared" si="2"/>
        <v>0.10933891221663633</v>
      </c>
      <c r="J71" s="79"/>
      <c r="K71" s="134">
        <f t="shared" si="3"/>
        <v>8.3556311550156068E-2</v>
      </c>
      <c r="N71"/>
    </row>
    <row r="72" spans="1:14" ht="14.25" thickBot="1" x14ac:dyDescent="0.2">
      <c r="A72" s="11" t="s">
        <v>14</v>
      </c>
      <c r="B72" s="2" t="str">
        <f t="shared" si="4"/>
        <v>放送・コンテンツ等</v>
      </c>
      <c r="C72" s="79">
        <f t="shared" si="2"/>
        <v>8.7463043037808389E-3</v>
      </c>
      <c r="D72" s="79">
        <f t="shared" si="2"/>
        <v>0.35713936904697868</v>
      </c>
      <c r="E72" s="79">
        <f t="shared" si="2"/>
        <v>5.5163751942729433E-2</v>
      </c>
      <c r="F72" s="79">
        <f t="shared" si="2"/>
        <v>0.10134139645225232</v>
      </c>
      <c r="G72" s="79">
        <f t="shared" si="2"/>
        <v>7.3582465985125425E-2</v>
      </c>
      <c r="H72" s="79">
        <f t="shared" si="2"/>
        <v>1.0960452386095965E-2</v>
      </c>
      <c r="I72" s="79">
        <f t="shared" si="2"/>
        <v>2.8523194491296432E-2</v>
      </c>
      <c r="J72" s="79"/>
      <c r="K72" s="134">
        <f t="shared" si="3"/>
        <v>7.7309110686592991E-2</v>
      </c>
      <c r="N72"/>
    </row>
    <row r="73" spans="1:14" ht="14.25" thickBot="1" x14ac:dyDescent="0.2">
      <c r="A73" s="11" t="s">
        <v>15</v>
      </c>
      <c r="B73" s="2" t="str">
        <f t="shared" si="4"/>
        <v>役務一般</v>
      </c>
      <c r="C73" s="79">
        <f t="shared" si="2"/>
        <v>4.3731521518904195E-3</v>
      </c>
      <c r="D73" s="79">
        <f t="shared" si="2"/>
        <v>0.18950252235145806</v>
      </c>
      <c r="E73" s="79">
        <f t="shared" si="2"/>
        <v>9.9294753496912996E-2</v>
      </c>
      <c r="F73" s="79">
        <f t="shared" si="2"/>
        <v>6.5573844763222089E-2</v>
      </c>
      <c r="G73" s="79">
        <f t="shared" si="2"/>
        <v>7.3582465985125425E-2</v>
      </c>
      <c r="H73" s="79">
        <f t="shared" si="2"/>
        <v>5.4802261930479823E-2</v>
      </c>
      <c r="I73" s="79">
        <f t="shared" si="2"/>
        <v>3.3277060239845835E-2</v>
      </c>
      <c r="J73" s="79"/>
      <c r="K73" s="134">
        <f t="shared" si="3"/>
        <v>7.0281009715084525E-2</v>
      </c>
      <c r="N73"/>
    </row>
    <row r="74" spans="1:14" ht="14.25" thickBot="1" x14ac:dyDescent="0.2">
      <c r="A74" s="11" t="s">
        <v>16</v>
      </c>
      <c r="B74" s="2" t="str">
        <f t="shared" si="4"/>
        <v>学習教材</v>
      </c>
      <c r="C74" s="79">
        <f t="shared" si="2"/>
        <v>1.3119456455671259E-2</v>
      </c>
      <c r="D74" s="79">
        <f t="shared" si="2"/>
        <v>0.32798513483906205</v>
      </c>
      <c r="E74" s="79">
        <f t="shared" si="2"/>
        <v>1.1032750388545887E-2</v>
      </c>
      <c r="F74" s="79">
        <f t="shared" si="2"/>
        <v>1.1922517229676743E-2</v>
      </c>
      <c r="G74" s="79">
        <f t="shared" si="2"/>
        <v>0</v>
      </c>
      <c r="H74" s="79">
        <f t="shared" si="2"/>
        <v>1.6440678579143945E-2</v>
      </c>
      <c r="I74" s="79">
        <f t="shared" si="2"/>
        <v>0</v>
      </c>
      <c r="J74" s="79"/>
      <c r="K74" s="134">
        <f t="shared" si="3"/>
        <v>4.3730406044941487E-2</v>
      </c>
      <c r="N74"/>
    </row>
    <row r="75" spans="1:14" ht="14.25" thickBot="1" x14ac:dyDescent="0.2">
      <c r="A75" s="11" t="s">
        <v>17</v>
      </c>
      <c r="B75" s="2" t="str">
        <f t="shared" si="4"/>
        <v>医療用具</v>
      </c>
      <c r="C75" s="79">
        <f t="shared" si="2"/>
        <v>0</v>
      </c>
      <c r="D75" s="79">
        <f t="shared" si="2"/>
        <v>5.8308468415833259E-2</v>
      </c>
      <c r="E75" s="79">
        <f t="shared" si="2"/>
        <v>0</v>
      </c>
      <c r="F75" s="79">
        <f t="shared" si="2"/>
        <v>2.3845034459353487E-2</v>
      </c>
      <c r="G75" s="79">
        <f t="shared" si="2"/>
        <v>3.0659360827135596E-2</v>
      </c>
      <c r="H75" s="79">
        <f t="shared" si="2"/>
        <v>5.4802261930479823E-2</v>
      </c>
      <c r="I75" s="79">
        <f t="shared" si="2"/>
        <v>9.9831180719537518E-2</v>
      </c>
      <c r="J75" s="79"/>
      <c r="K75" s="134">
        <f t="shared" si="3"/>
        <v>3.9045005397269184E-2</v>
      </c>
      <c r="N75"/>
    </row>
    <row r="76" spans="1:14" ht="14.25" thickBot="1" x14ac:dyDescent="0.2">
      <c r="A76" s="11" t="s">
        <v>18</v>
      </c>
      <c r="B76" s="2" t="str">
        <f t="shared" si="4"/>
        <v>教室・講座</v>
      </c>
      <c r="C76" s="79">
        <f t="shared" si="2"/>
        <v>2.18657607594521E-2</v>
      </c>
      <c r="D76" s="79">
        <f t="shared" si="2"/>
        <v>0.18221396379947893</v>
      </c>
      <c r="E76" s="79">
        <f t="shared" si="2"/>
        <v>2.7581875971364717E-2</v>
      </c>
      <c r="F76" s="79">
        <f t="shared" si="2"/>
        <v>3.576755168903023E-2</v>
      </c>
      <c r="G76" s="79">
        <f t="shared" si="2"/>
        <v>2.4527488661708473E-2</v>
      </c>
      <c r="H76" s="79">
        <f t="shared" si="2"/>
        <v>5.4802261930479825E-3</v>
      </c>
      <c r="I76" s="79">
        <f t="shared" si="2"/>
        <v>0</v>
      </c>
      <c r="J76" s="79"/>
      <c r="K76" s="134">
        <f t="shared" si="3"/>
        <v>3.6702305073433035E-2</v>
      </c>
      <c r="N76"/>
    </row>
    <row r="77" spans="1:14" ht="14.25" thickBot="1" x14ac:dyDescent="0.2">
      <c r="A77" s="11" t="s">
        <v>19</v>
      </c>
      <c r="B77" s="2" t="str">
        <f t="shared" si="4"/>
        <v>洋装下着</v>
      </c>
      <c r="C77" s="79">
        <f t="shared" si="2"/>
        <v>0</v>
      </c>
      <c r="D77" s="79">
        <f t="shared" si="2"/>
        <v>0.1311940539356248</v>
      </c>
      <c r="E77" s="79">
        <f t="shared" si="2"/>
        <v>3.3098251165637659E-2</v>
      </c>
      <c r="F77" s="79">
        <f t="shared" si="2"/>
        <v>4.1728810303868602E-2</v>
      </c>
      <c r="G77" s="79">
        <f t="shared" si="2"/>
        <v>4.2923105157989833E-2</v>
      </c>
      <c r="H77" s="79">
        <f t="shared" si="2"/>
        <v>5.4802261930479825E-3</v>
      </c>
      <c r="I77" s="79">
        <f t="shared" si="2"/>
        <v>1.4261597245648216E-2</v>
      </c>
      <c r="J77" s="79"/>
      <c r="K77" s="134">
        <f t="shared" si="3"/>
        <v>3.5140504857542262E-2</v>
      </c>
      <c r="N77"/>
    </row>
    <row r="78" spans="1:14" ht="14.25" thickBot="1" x14ac:dyDescent="0.2">
      <c r="A78" s="11" t="s">
        <v>20</v>
      </c>
      <c r="B78" s="2" t="str">
        <f t="shared" si="4"/>
        <v>パソコン・パソコン関連用品</v>
      </c>
      <c r="C78" s="79">
        <f t="shared" si="2"/>
        <v>4.3731521518904195E-3</v>
      </c>
      <c r="D78" s="79">
        <f t="shared" si="2"/>
        <v>0.13848261248760399</v>
      </c>
      <c r="E78" s="79">
        <f t="shared" si="2"/>
        <v>3.3098251165637659E-2</v>
      </c>
      <c r="F78" s="79">
        <f t="shared" si="2"/>
        <v>1.1922517229676743E-2</v>
      </c>
      <c r="G78" s="79">
        <f t="shared" si="2"/>
        <v>1.8395616496281356E-2</v>
      </c>
      <c r="H78" s="79">
        <f t="shared" si="2"/>
        <v>2.192090477219193E-2</v>
      </c>
      <c r="I78" s="79">
        <f t="shared" si="2"/>
        <v>2.376932874274703E-2</v>
      </c>
      <c r="J78" s="79"/>
      <c r="K78" s="134">
        <f t="shared" si="3"/>
        <v>3.2797804533706114E-2</v>
      </c>
      <c r="N78"/>
    </row>
    <row r="79" spans="1:14" ht="14.25" thickBot="1" x14ac:dyDescent="0.2">
      <c r="A79" s="11" t="s">
        <v>21</v>
      </c>
      <c r="B79" s="2" t="str">
        <f t="shared" si="4"/>
        <v>家具・寝具</v>
      </c>
      <c r="C79" s="79">
        <f t="shared" si="2"/>
        <v>0</v>
      </c>
      <c r="D79" s="79">
        <f t="shared" si="2"/>
        <v>6.5597026967812402E-2</v>
      </c>
      <c r="E79" s="79">
        <f t="shared" si="2"/>
        <v>1.1032750388545887E-2</v>
      </c>
      <c r="F79" s="79">
        <f t="shared" si="2"/>
        <v>2.3845034459353487E-2</v>
      </c>
      <c r="G79" s="79">
        <f t="shared" si="2"/>
        <v>6.1318721654271182E-3</v>
      </c>
      <c r="H79" s="79">
        <f t="shared" si="2"/>
        <v>4.9322035737431838E-2</v>
      </c>
      <c r="I79" s="79">
        <f t="shared" si="2"/>
        <v>2.8523194491296432E-2</v>
      </c>
      <c r="J79" s="79"/>
      <c r="K79" s="134">
        <f t="shared" si="3"/>
        <v>2.8112403886033813E-2</v>
      </c>
      <c r="N79"/>
    </row>
    <row r="80" spans="1:14" ht="14.25" thickBot="1" x14ac:dyDescent="0.2">
      <c r="A80" s="11" t="s">
        <v>22</v>
      </c>
      <c r="B80" s="2" t="str">
        <f t="shared" si="4"/>
        <v>無限連鎖講</v>
      </c>
      <c r="C80" s="79">
        <f t="shared" si="2"/>
        <v>1.7492608607561678E-2</v>
      </c>
      <c r="D80" s="79">
        <f t="shared" si="2"/>
        <v>7.2885585519791574E-2</v>
      </c>
      <c r="E80" s="79">
        <f t="shared" si="2"/>
        <v>5.5163751942729437E-3</v>
      </c>
      <c r="F80" s="79">
        <f t="shared" si="2"/>
        <v>1.1922517229676743E-2</v>
      </c>
      <c r="G80" s="79">
        <f t="shared" si="2"/>
        <v>1.8395616496281356E-2</v>
      </c>
      <c r="H80" s="79">
        <f t="shared" si="2"/>
        <v>5.4802261930479825E-3</v>
      </c>
      <c r="I80" s="79">
        <f t="shared" si="2"/>
        <v>1.4261597245648216E-2</v>
      </c>
      <c r="J80" s="79"/>
      <c r="K80" s="134">
        <f t="shared" si="3"/>
        <v>2.1084302914525361E-2</v>
      </c>
      <c r="N80"/>
    </row>
    <row r="81" spans="1:14" ht="14.25" thickBot="1" x14ac:dyDescent="0.2">
      <c r="A81" s="11" t="s">
        <v>23</v>
      </c>
      <c r="B81" s="2" t="str">
        <f t="shared" si="4"/>
        <v>洗浄剤等</v>
      </c>
      <c r="C81" s="79">
        <f t="shared" ref="C81:I96" si="5">C21/C$60*100000</f>
        <v>0</v>
      </c>
      <c r="D81" s="79">
        <f t="shared" si="5"/>
        <v>6.5597026967812402E-2</v>
      </c>
      <c r="E81" s="79">
        <f t="shared" si="5"/>
        <v>1.1032750388545887E-2</v>
      </c>
      <c r="F81" s="79">
        <f t="shared" si="5"/>
        <v>4.7690068918706974E-2</v>
      </c>
      <c r="G81" s="79">
        <f t="shared" si="5"/>
        <v>6.1318721654271182E-3</v>
      </c>
      <c r="H81" s="79">
        <f t="shared" si="5"/>
        <v>1.6440678579143945E-2</v>
      </c>
      <c r="I81" s="79">
        <f t="shared" si="5"/>
        <v>4.7538657485494051E-3</v>
      </c>
      <c r="J81" s="79"/>
      <c r="K81" s="134">
        <f t="shared" si="3"/>
        <v>2.0303402806579975E-2</v>
      </c>
      <c r="N81"/>
    </row>
    <row r="82" spans="1:14" ht="14.25" thickBot="1" x14ac:dyDescent="0.2">
      <c r="A82" s="11" t="s">
        <v>24</v>
      </c>
      <c r="B82" s="2" t="str">
        <f t="shared" si="4"/>
        <v>デリバティブ取引</v>
      </c>
      <c r="C82" s="79">
        <f t="shared" si="5"/>
        <v>0</v>
      </c>
      <c r="D82" s="79">
        <f t="shared" si="5"/>
        <v>1.4577117103958315E-2</v>
      </c>
      <c r="E82" s="79">
        <f t="shared" si="5"/>
        <v>2.7581875971364717E-2</v>
      </c>
      <c r="F82" s="79">
        <f t="shared" si="5"/>
        <v>3.576755168903023E-2</v>
      </c>
      <c r="G82" s="79">
        <f t="shared" si="5"/>
        <v>3.0659360827135596E-2</v>
      </c>
      <c r="H82" s="79">
        <f t="shared" si="5"/>
        <v>1.6440678579143945E-2</v>
      </c>
      <c r="I82" s="79">
        <f t="shared" si="5"/>
        <v>1.4261597245648216E-2</v>
      </c>
      <c r="J82" s="79"/>
      <c r="K82" s="134">
        <f t="shared" si="3"/>
        <v>2.0303402806579975E-2</v>
      </c>
      <c r="N82"/>
    </row>
    <row r="83" spans="1:14" ht="14.25" customHeight="1" thickBot="1" x14ac:dyDescent="0.2">
      <c r="A83" s="11" t="s">
        <v>25</v>
      </c>
      <c r="B83" s="2" t="str">
        <f t="shared" si="4"/>
        <v>空調・冷暖房機器</v>
      </c>
      <c r="C83" s="79">
        <f t="shared" si="5"/>
        <v>0</v>
      </c>
      <c r="D83" s="79">
        <f t="shared" si="5"/>
        <v>9.4751261175729032E-2</v>
      </c>
      <c r="E83" s="79">
        <f t="shared" si="5"/>
        <v>1.1032750388545887E-2</v>
      </c>
      <c r="F83" s="79">
        <f t="shared" si="5"/>
        <v>1.1922517229676743E-2</v>
      </c>
      <c r="G83" s="79">
        <f t="shared" si="5"/>
        <v>6.1318721654271182E-3</v>
      </c>
      <c r="H83" s="79">
        <f t="shared" si="5"/>
        <v>1.0960452386095965E-2</v>
      </c>
      <c r="I83" s="79">
        <f t="shared" si="5"/>
        <v>4.7538657485494051E-3</v>
      </c>
      <c r="J83" s="79"/>
      <c r="K83" s="134">
        <f t="shared" si="3"/>
        <v>1.7960702482743826E-2</v>
      </c>
      <c r="N83"/>
    </row>
    <row r="84" spans="1:14" ht="14.25" customHeight="1" thickBot="1" x14ac:dyDescent="0.2">
      <c r="A84" s="11" t="s">
        <v>26</v>
      </c>
      <c r="B84" s="2" t="str">
        <f t="shared" si="4"/>
        <v>他の金融関連サービス</v>
      </c>
      <c r="C84" s="79">
        <f t="shared" si="5"/>
        <v>4.3731521518904195E-3</v>
      </c>
      <c r="D84" s="79">
        <f t="shared" si="5"/>
        <v>6.5597026967812402E-2</v>
      </c>
      <c r="E84" s="79">
        <f t="shared" si="5"/>
        <v>5.5163751942729437E-3</v>
      </c>
      <c r="F84" s="79">
        <f t="shared" si="5"/>
        <v>5.9612586148383717E-3</v>
      </c>
      <c r="G84" s="79">
        <f t="shared" si="5"/>
        <v>0</v>
      </c>
      <c r="H84" s="79">
        <f t="shared" si="5"/>
        <v>2.192090477219193E-2</v>
      </c>
      <c r="I84" s="79">
        <f t="shared" si="5"/>
        <v>2.8523194491296432E-2</v>
      </c>
      <c r="J84" s="79"/>
      <c r="K84" s="134">
        <f t="shared" si="3"/>
        <v>1.7960702482743826E-2</v>
      </c>
      <c r="N84"/>
    </row>
    <row r="85" spans="1:14" ht="14.25" customHeight="1" thickBot="1" x14ac:dyDescent="0.2">
      <c r="A85" s="11" t="s">
        <v>27</v>
      </c>
      <c r="B85" s="2" t="str">
        <f t="shared" si="4"/>
        <v>合計</v>
      </c>
      <c r="C85" s="79">
        <f t="shared" si="5"/>
        <v>0.15743347746805511</v>
      </c>
      <c r="D85" s="79">
        <f t="shared" si="5"/>
        <v>5.5393044995041594</v>
      </c>
      <c r="E85" s="79">
        <f t="shared" si="5"/>
        <v>1.351511922596871</v>
      </c>
      <c r="F85" s="79">
        <f t="shared" si="5"/>
        <v>1.5678110157024918</v>
      </c>
      <c r="G85" s="79">
        <f t="shared" si="5"/>
        <v>1.5268361691913523</v>
      </c>
      <c r="H85" s="79">
        <f t="shared" si="5"/>
        <v>1.5344633340534348</v>
      </c>
      <c r="I85" s="79">
        <f t="shared" si="5"/>
        <v>1.5592679655242048</v>
      </c>
      <c r="J85" s="79"/>
      <c r="K85" s="134">
        <f t="shared" si="3"/>
        <v>1.8319916532398701</v>
      </c>
      <c r="N85"/>
    </row>
    <row r="86" spans="1:14" ht="14.25" thickBot="1" x14ac:dyDescent="0.2">
      <c r="A86" s="11" t="s">
        <v>28</v>
      </c>
      <c r="B86" s="2">
        <f t="shared" si="4"/>
        <v>0</v>
      </c>
      <c r="C86" s="79">
        <f t="shared" si="5"/>
        <v>0</v>
      </c>
      <c r="D86" s="79">
        <f t="shared" si="5"/>
        <v>0</v>
      </c>
      <c r="E86" s="79">
        <f t="shared" si="5"/>
        <v>0</v>
      </c>
      <c r="F86" s="79">
        <f t="shared" si="5"/>
        <v>0</v>
      </c>
      <c r="G86" s="79">
        <f t="shared" si="5"/>
        <v>0</v>
      </c>
      <c r="H86" s="79">
        <f t="shared" si="5"/>
        <v>0</v>
      </c>
      <c r="I86" s="79">
        <f t="shared" si="5"/>
        <v>0</v>
      </c>
      <c r="J86" s="79"/>
      <c r="K86" s="134">
        <f t="shared" si="3"/>
        <v>0</v>
      </c>
      <c r="N86"/>
    </row>
    <row r="87" spans="1:14" ht="14.25" thickBot="1" x14ac:dyDescent="0.2">
      <c r="A87" s="11" t="s">
        <v>29</v>
      </c>
      <c r="B87" s="2">
        <f t="shared" si="4"/>
        <v>0</v>
      </c>
      <c r="C87" s="79">
        <f t="shared" si="5"/>
        <v>0</v>
      </c>
      <c r="D87" s="79">
        <f t="shared" si="5"/>
        <v>0</v>
      </c>
      <c r="E87" s="79">
        <f t="shared" si="5"/>
        <v>0</v>
      </c>
      <c r="F87" s="79">
        <f t="shared" si="5"/>
        <v>0</v>
      </c>
      <c r="G87" s="79">
        <f t="shared" si="5"/>
        <v>0</v>
      </c>
      <c r="H87" s="79">
        <f t="shared" si="5"/>
        <v>0</v>
      </c>
      <c r="I87" s="79">
        <f t="shared" si="5"/>
        <v>0</v>
      </c>
      <c r="J87" s="79"/>
      <c r="K87" s="134">
        <f t="shared" si="3"/>
        <v>0</v>
      </c>
      <c r="N87"/>
    </row>
    <row r="88" spans="1:14" ht="14.25" thickBot="1" x14ac:dyDescent="0.2">
      <c r="A88" s="11" t="s">
        <v>30</v>
      </c>
      <c r="B88" s="2">
        <f t="shared" si="4"/>
        <v>0</v>
      </c>
      <c r="C88" s="79">
        <f t="shared" si="5"/>
        <v>0</v>
      </c>
      <c r="D88" s="79">
        <f t="shared" si="5"/>
        <v>0</v>
      </c>
      <c r="E88" s="79">
        <f t="shared" si="5"/>
        <v>0</v>
      </c>
      <c r="F88" s="79">
        <f t="shared" si="5"/>
        <v>0</v>
      </c>
      <c r="G88" s="79">
        <f t="shared" si="5"/>
        <v>0</v>
      </c>
      <c r="H88" s="79">
        <f t="shared" si="5"/>
        <v>0</v>
      </c>
      <c r="I88" s="79">
        <f t="shared" si="5"/>
        <v>0</v>
      </c>
      <c r="J88" s="79"/>
      <c r="K88" s="134">
        <f t="shared" si="3"/>
        <v>0</v>
      </c>
      <c r="N88"/>
    </row>
    <row r="89" spans="1:14" ht="14.25" thickBot="1" x14ac:dyDescent="0.2">
      <c r="A89" s="11" t="s">
        <v>31</v>
      </c>
      <c r="B89" s="2">
        <f t="shared" si="4"/>
        <v>0</v>
      </c>
      <c r="C89" s="79">
        <f t="shared" si="5"/>
        <v>0</v>
      </c>
      <c r="D89" s="79">
        <f t="shared" si="5"/>
        <v>0</v>
      </c>
      <c r="E89" s="79">
        <f t="shared" si="5"/>
        <v>0</v>
      </c>
      <c r="F89" s="79">
        <f t="shared" si="5"/>
        <v>0</v>
      </c>
      <c r="G89" s="79">
        <f t="shared" si="5"/>
        <v>0</v>
      </c>
      <c r="H89" s="79">
        <f t="shared" si="5"/>
        <v>0</v>
      </c>
      <c r="I89" s="79">
        <f t="shared" si="5"/>
        <v>0</v>
      </c>
      <c r="J89" s="79"/>
      <c r="K89" s="134">
        <f t="shared" si="3"/>
        <v>0</v>
      </c>
      <c r="N89"/>
    </row>
    <row r="90" spans="1:14" ht="14.25" thickBot="1" x14ac:dyDescent="0.2">
      <c r="A90" s="11" t="s">
        <v>32</v>
      </c>
      <c r="B90" s="2">
        <f t="shared" si="4"/>
        <v>0</v>
      </c>
      <c r="C90" s="79">
        <f t="shared" si="5"/>
        <v>0</v>
      </c>
      <c r="D90" s="79">
        <f t="shared" si="5"/>
        <v>0</v>
      </c>
      <c r="E90" s="79">
        <f t="shared" si="5"/>
        <v>0</v>
      </c>
      <c r="F90" s="79">
        <f t="shared" si="5"/>
        <v>0</v>
      </c>
      <c r="G90" s="79">
        <f t="shared" si="5"/>
        <v>0</v>
      </c>
      <c r="H90" s="79">
        <f t="shared" si="5"/>
        <v>0</v>
      </c>
      <c r="I90" s="79">
        <f t="shared" si="5"/>
        <v>0</v>
      </c>
      <c r="J90" s="79"/>
      <c r="K90" s="134">
        <f t="shared" si="3"/>
        <v>0</v>
      </c>
      <c r="N90"/>
    </row>
    <row r="91" spans="1:14" ht="14.25" thickBot="1" x14ac:dyDescent="0.2">
      <c r="A91" s="11" t="s">
        <v>33</v>
      </c>
      <c r="B91" s="2">
        <f t="shared" si="4"/>
        <v>0</v>
      </c>
      <c r="C91" s="79">
        <f t="shared" si="5"/>
        <v>0</v>
      </c>
      <c r="D91" s="79">
        <f t="shared" si="5"/>
        <v>0</v>
      </c>
      <c r="E91" s="79">
        <f t="shared" si="5"/>
        <v>0</v>
      </c>
      <c r="F91" s="79">
        <f t="shared" si="5"/>
        <v>0</v>
      </c>
      <c r="G91" s="79">
        <f t="shared" si="5"/>
        <v>0</v>
      </c>
      <c r="H91" s="79">
        <f t="shared" si="5"/>
        <v>0</v>
      </c>
      <c r="I91" s="79">
        <f t="shared" si="5"/>
        <v>0</v>
      </c>
      <c r="J91" s="79"/>
      <c r="K91" s="134">
        <f t="shared" si="3"/>
        <v>0</v>
      </c>
      <c r="N91"/>
    </row>
    <row r="92" spans="1:14" ht="14.25" thickBot="1" x14ac:dyDescent="0.2">
      <c r="A92" s="11" t="s">
        <v>34</v>
      </c>
      <c r="B92" s="2">
        <f t="shared" si="4"/>
        <v>0</v>
      </c>
      <c r="C92" s="79">
        <f t="shared" si="5"/>
        <v>0</v>
      </c>
      <c r="D92" s="79">
        <f t="shared" si="5"/>
        <v>0</v>
      </c>
      <c r="E92" s="79">
        <f t="shared" si="5"/>
        <v>0</v>
      </c>
      <c r="F92" s="79">
        <f t="shared" si="5"/>
        <v>0</v>
      </c>
      <c r="G92" s="79">
        <f t="shared" si="5"/>
        <v>0</v>
      </c>
      <c r="H92" s="79">
        <f t="shared" si="5"/>
        <v>0</v>
      </c>
      <c r="I92" s="79">
        <f t="shared" si="5"/>
        <v>0</v>
      </c>
      <c r="J92" s="79"/>
      <c r="K92" s="134">
        <f t="shared" si="3"/>
        <v>0</v>
      </c>
      <c r="N92"/>
    </row>
    <row r="93" spans="1:14" ht="14.25" thickBot="1" x14ac:dyDescent="0.2">
      <c r="A93" s="11" t="s">
        <v>35</v>
      </c>
      <c r="B93" s="2">
        <f t="shared" si="4"/>
        <v>0</v>
      </c>
      <c r="C93" s="79">
        <f t="shared" si="5"/>
        <v>0</v>
      </c>
      <c r="D93" s="79">
        <f t="shared" si="5"/>
        <v>0</v>
      </c>
      <c r="E93" s="79">
        <f t="shared" si="5"/>
        <v>0</v>
      </c>
      <c r="F93" s="79">
        <f t="shared" si="5"/>
        <v>0</v>
      </c>
      <c r="G93" s="79">
        <f t="shared" si="5"/>
        <v>0</v>
      </c>
      <c r="H93" s="79">
        <f t="shared" si="5"/>
        <v>0</v>
      </c>
      <c r="I93" s="79">
        <f t="shared" si="5"/>
        <v>0</v>
      </c>
      <c r="J93" s="79"/>
      <c r="K93" s="134">
        <f t="shared" si="3"/>
        <v>0</v>
      </c>
      <c r="N93"/>
    </row>
    <row r="94" spans="1:14" ht="14.25" thickBot="1" x14ac:dyDescent="0.2">
      <c r="A94" s="11" t="s">
        <v>36</v>
      </c>
      <c r="B94" s="2">
        <f t="shared" si="4"/>
        <v>0</v>
      </c>
      <c r="C94" s="79">
        <f t="shared" si="5"/>
        <v>0</v>
      </c>
      <c r="D94" s="79">
        <f t="shared" si="5"/>
        <v>0</v>
      </c>
      <c r="E94" s="79">
        <f t="shared" si="5"/>
        <v>0</v>
      </c>
      <c r="F94" s="79">
        <f t="shared" si="5"/>
        <v>0</v>
      </c>
      <c r="G94" s="79">
        <f t="shared" si="5"/>
        <v>0</v>
      </c>
      <c r="H94" s="79">
        <f t="shared" si="5"/>
        <v>0</v>
      </c>
      <c r="I94" s="79">
        <f t="shared" si="5"/>
        <v>0</v>
      </c>
      <c r="J94" s="79"/>
      <c r="K94" s="134">
        <f t="shared" si="3"/>
        <v>0</v>
      </c>
      <c r="N94"/>
    </row>
    <row r="95" spans="1:14" ht="14.25" thickBot="1" x14ac:dyDescent="0.2">
      <c r="A95" s="11" t="s">
        <v>37</v>
      </c>
      <c r="B95" s="2">
        <f t="shared" si="4"/>
        <v>0</v>
      </c>
      <c r="C95" s="79">
        <f t="shared" si="5"/>
        <v>0</v>
      </c>
      <c r="D95" s="79">
        <f t="shared" si="5"/>
        <v>0</v>
      </c>
      <c r="E95" s="79">
        <f t="shared" si="5"/>
        <v>0</v>
      </c>
      <c r="F95" s="79">
        <f t="shared" si="5"/>
        <v>0</v>
      </c>
      <c r="G95" s="79">
        <f t="shared" si="5"/>
        <v>0</v>
      </c>
      <c r="H95" s="79">
        <f t="shared" si="5"/>
        <v>0</v>
      </c>
      <c r="I95" s="79">
        <f t="shared" si="5"/>
        <v>0</v>
      </c>
      <c r="J95" s="79"/>
      <c r="K95" s="134">
        <f t="shared" si="3"/>
        <v>0</v>
      </c>
      <c r="N95"/>
    </row>
    <row r="96" spans="1:14" ht="14.25" thickBot="1" x14ac:dyDescent="0.2">
      <c r="A96" s="11" t="s">
        <v>38</v>
      </c>
      <c r="B96" s="2">
        <f t="shared" si="4"/>
        <v>0</v>
      </c>
      <c r="C96" s="79">
        <f t="shared" si="5"/>
        <v>0</v>
      </c>
      <c r="D96" s="79">
        <f t="shared" si="5"/>
        <v>0</v>
      </c>
      <c r="E96" s="79">
        <f t="shared" si="5"/>
        <v>0</v>
      </c>
      <c r="F96" s="79">
        <f t="shared" si="5"/>
        <v>0</v>
      </c>
      <c r="G96" s="79">
        <f t="shared" si="5"/>
        <v>0</v>
      </c>
      <c r="H96" s="79">
        <f t="shared" si="5"/>
        <v>0</v>
      </c>
      <c r="I96" s="79">
        <f t="shared" si="5"/>
        <v>0</v>
      </c>
      <c r="J96" s="79"/>
      <c r="K96" s="134">
        <f t="shared" si="3"/>
        <v>0</v>
      </c>
      <c r="N96"/>
    </row>
    <row r="97" spans="1:14" ht="14.25" thickBot="1" x14ac:dyDescent="0.2">
      <c r="A97" s="11" t="s">
        <v>39</v>
      </c>
      <c r="B97" s="2">
        <f t="shared" si="4"/>
        <v>0</v>
      </c>
      <c r="C97" s="79">
        <f t="shared" ref="C97:I112" si="6">C37/C$60*100000</f>
        <v>0</v>
      </c>
      <c r="D97" s="79">
        <f t="shared" si="6"/>
        <v>0</v>
      </c>
      <c r="E97" s="79">
        <f t="shared" si="6"/>
        <v>0</v>
      </c>
      <c r="F97" s="79">
        <f t="shared" si="6"/>
        <v>0</v>
      </c>
      <c r="G97" s="79">
        <f t="shared" si="6"/>
        <v>0</v>
      </c>
      <c r="H97" s="79">
        <f t="shared" si="6"/>
        <v>0</v>
      </c>
      <c r="I97" s="79">
        <f t="shared" si="6"/>
        <v>0</v>
      </c>
      <c r="J97" s="79"/>
      <c r="K97" s="134">
        <f t="shared" ref="K97:K115" si="7">K37/K$60*100000</f>
        <v>0</v>
      </c>
      <c r="N97"/>
    </row>
    <row r="98" spans="1:14" ht="14.25" thickBot="1" x14ac:dyDescent="0.2">
      <c r="A98" s="11" t="s">
        <v>40</v>
      </c>
      <c r="B98" s="2">
        <f t="shared" si="4"/>
        <v>0</v>
      </c>
      <c r="C98" s="79">
        <f t="shared" si="6"/>
        <v>0</v>
      </c>
      <c r="D98" s="79">
        <f t="shared" si="6"/>
        <v>0</v>
      </c>
      <c r="E98" s="79">
        <f t="shared" si="6"/>
        <v>0</v>
      </c>
      <c r="F98" s="79">
        <f t="shared" si="6"/>
        <v>0</v>
      </c>
      <c r="G98" s="79">
        <f t="shared" si="6"/>
        <v>0</v>
      </c>
      <c r="H98" s="79">
        <f t="shared" si="6"/>
        <v>0</v>
      </c>
      <c r="I98" s="79">
        <f t="shared" si="6"/>
        <v>0</v>
      </c>
      <c r="J98" s="79"/>
      <c r="K98" s="134">
        <f t="shared" si="7"/>
        <v>0</v>
      </c>
      <c r="N98"/>
    </row>
    <row r="99" spans="1:14" ht="14.25" thickBot="1" x14ac:dyDescent="0.2">
      <c r="A99" s="11" t="s">
        <v>41</v>
      </c>
      <c r="B99" s="2">
        <f t="shared" si="4"/>
        <v>0</v>
      </c>
      <c r="C99" s="79">
        <f t="shared" si="6"/>
        <v>0</v>
      </c>
      <c r="D99" s="79">
        <f t="shared" si="6"/>
        <v>0</v>
      </c>
      <c r="E99" s="79">
        <f t="shared" si="6"/>
        <v>0</v>
      </c>
      <c r="F99" s="79">
        <f t="shared" si="6"/>
        <v>0</v>
      </c>
      <c r="G99" s="79">
        <f t="shared" si="6"/>
        <v>0</v>
      </c>
      <c r="H99" s="79">
        <f t="shared" si="6"/>
        <v>0</v>
      </c>
      <c r="I99" s="79">
        <f t="shared" si="6"/>
        <v>0</v>
      </c>
      <c r="J99" s="79"/>
      <c r="K99" s="134">
        <f t="shared" si="7"/>
        <v>0</v>
      </c>
      <c r="N99"/>
    </row>
    <row r="100" spans="1:14" ht="14.25" thickBot="1" x14ac:dyDescent="0.2">
      <c r="A100" s="11" t="s">
        <v>42</v>
      </c>
      <c r="B100" s="2">
        <f t="shared" si="4"/>
        <v>0</v>
      </c>
      <c r="C100" s="79">
        <f t="shared" si="6"/>
        <v>0</v>
      </c>
      <c r="D100" s="79">
        <f t="shared" si="6"/>
        <v>0</v>
      </c>
      <c r="E100" s="79">
        <f t="shared" si="6"/>
        <v>0</v>
      </c>
      <c r="F100" s="79">
        <f t="shared" si="6"/>
        <v>0</v>
      </c>
      <c r="G100" s="79">
        <f t="shared" si="6"/>
        <v>0</v>
      </c>
      <c r="H100" s="79">
        <f t="shared" si="6"/>
        <v>0</v>
      </c>
      <c r="I100" s="79">
        <f t="shared" si="6"/>
        <v>0</v>
      </c>
      <c r="J100" s="79"/>
      <c r="K100" s="134">
        <f t="shared" si="7"/>
        <v>0</v>
      </c>
      <c r="N100"/>
    </row>
    <row r="101" spans="1:14" ht="14.25" thickBot="1" x14ac:dyDescent="0.2">
      <c r="A101" s="11" t="s">
        <v>43</v>
      </c>
      <c r="B101" s="2">
        <f t="shared" si="4"/>
        <v>0</v>
      </c>
      <c r="C101" s="79">
        <f t="shared" si="6"/>
        <v>0</v>
      </c>
      <c r="D101" s="79">
        <f t="shared" si="6"/>
        <v>0</v>
      </c>
      <c r="E101" s="79">
        <f t="shared" si="6"/>
        <v>0</v>
      </c>
      <c r="F101" s="79">
        <f t="shared" si="6"/>
        <v>0</v>
      </c>
      <c r="G101" s="79">
        <f t="shared" si="6"/>
        <v>0</v>
      </c>
      <c r="H101" s="79">
        <f t="shared" si="6"/>
        <v>0</v>
      </c>
      <c r="I101" s="79">
        <f t="shared" si="6"/>
        <v>0</v>
      </c>
      <c r="J101" s="79"/>
      <c r="K101" s="134">
        <f t="shared" si="7"/>
        <v>0</v>
      </c>
      <c r="N101"/>
    </row>
    <row r="102" spans="1:14" ht="14.25" thickBot="1" x14ac:dyDescent="0.2">
      <c r="A102" s="11" t="s">
        <v>44</v>
      </c>
      <c r="B102" s="2">
        <f t="shared" si="4"/>
        <v>0</v>
      </c>
      <c r="C102" s="79">
        <f t="shared" si="6"/>
        <v>0</v>
      </c>
      <c r="D102" s="79">
        <f t="shared" si="6"/>
        <v>0</v>
      </c>
      <c r="E102" s="79">
        <f t="shared" si="6"/>
        <v>0</v>
      </c>
      <c r="F102" s="79">
        <f t="shared" si="6"/>
        <v>0</v>
      </c>
      <c r="G102" s="79">
        <f t="shared" si="6"/>
        <v>0</v>
      </c>
      <c r="H102" s="79">
        <f t="shared" si="6"/>
        <v>0</v>
      </c>
      <c r="I102" s="79">
        <f t="shared" si="6"/>
        <v>0</v>
      </c>
      <c r="J102" s="79"/>
      <c r="K102" s="134">
        <f t="shared" si="7"/>
        <v>0</v>
      </c>
      <c r="N102"/>
    </row>
    <row r="103" spans="1:14" ht="14.25" thickBot="1" x14ac:dyDescent="0.2">
      <c r="A103" s="11" t="s">
        <v>45</v>
      </c>
      <c r="B103" s="2">
        <f t="shared" si="4"/>
        <v>0</v>
      </c>
      <c r="C103" s="79">
        <f t="shared" si="6"/>
        <v>0</v>
      </c>
      <c r="D103" s="79">
        <f t="shared" si="6"/>
        <v>0</v>
      </c>
      <c r="E103" s="79">
        <f t="shared" si="6"/>
        <v>0</v>
      </c>
      <c r="F103" s="79">
        <f t="shared" si="6"/>
        <v>0</v>
      </c>
      <c r="G103" s="79">
        <f t="shared" si="6"/>
        <v>0</v>
      </c>
      <c r="H103" s="79">
        <f t="shared" si="6"/>
        <v>0</v>
      </c>
      <c r="I103" s="79">
        <f t="shared" si="6"/>
        <v>0</v>
      </c>
      <c r="J103" s="79"/>
      <c r="K103" s="134">
        <f t="shared" si="7"/>
        <v>0</v>
      </c>
      <c r="N103"/>
    </row>
    <row r="104" spans="1:14" ht="14.25" thickBot="1" x14ac:dyDescent="0.2">
      <c r="A104" s="11" t="s">
        <v>46</v>
      </c>
      <c r="B104" s="2">
        <f t="shared" si="4"/>
        <v>0</v>
      </c>
      <c r="C104" s="79">
        <f t="shared" si="6"/>
        <v>0</v>
      </c>
      <c r="D104" s="79">
        <f t="shared" si="6"/>
        <v>0</v>
      </c>
      <c r="E104" s="79">
        <f t="shared" si="6"/>
        <v>0</v>
      </c>
      <c r="F104" s="79">
        <f t="shared" si="6"/>
        <v>0</v>
      </c>
      <c r="G104" s="79">
        <f t="shared" si="6"/>
        <v>0</v>
      </c>
      <c r="H104" s="79">
        <f t="shared" si="6"/>
        <v>0</v>
      </c>
      <c r="I104" s="79">
        <f t="shared" si="6"/>
        <v>0</v>
      </c>
      <c r="J104" s="79"/>
      <c r="K104" s="134">
        <f t="shared" si="7"/>
        <v>0</v>
      </c>
      <c r="N104"/>
    </row>
    <row r="105" spans="1:14" ht="14.25" thickBot="1" x14ac:dyDescent="0.2">
      <c r="A105" s="11" t="s">
        <v>47</v>
      </c>
      <c r="B105" s="2">
        <f t="shared" si="4"/>
        <v>0</v>
      </c>
      <c r="C105" s="79">
        <f t="shared" si="6"/>
        <v>0</v>
      </c>
      <c r="D105" s="79">
        <f t="shared" si="6"/>
        <v>0</v>
      </c>
      <c r="E105" s="79">
        <f t="shared" si="6"/>
        <v>0</v>
      </c>
      <c r="F105" s="79">
        <f t="shared" si="6"/>
        <v>0</v>
      </c>
      <c r="G105" s="79">
        <f t="shared" si="6"/>
        <v>0</v>
      </c>
      <c r="H105" s="79">
        <f t="shared" si="6"/>
        <v>0</v>
      </c>
      <c r="I105" s="79">
        <f t="shared" si="6"/>
        <v>0</v>
      </c>
      <c r="J105" s="79"/>
      <c r="K105" s="134">
        <f t="shared" si="7"/>
        <v>0</v>
      </c>
      <c r="N105"/>
    </row>
    <row r="106" spans="1:14" ht="14.25" thickBot="1" x14ac:dyDescent="0.2">
      <c r="A106" s="11" t="s">
        <v>48</v>
      </c>
      <c r="B106" s="2">
        <f t="shared" si="4"/>
        <v>0</v>
      </c>
      <c r="C106" s="79">
        <f t="shared" si="6"/>
        <v>0</v>
      </c>
      <c r="D106" s="79">
        <f t="shared" si="6"/>
        <v>0</v>
      </c>
      <c r="E106" s="79">
        <f t="shared" si="6"/>
        <v>0</v>
      </c>
      <c r="F106" s="79">
        <f t="shared" si="6"/>
        <v>0</v>
      </c>
      <c r="G106" s="79">
        <f t="shared" si="6"/>
        <v>0</v>
      </c>
      <c r="H106" s="79">
        <f t="shared" si="6"/>
        <v>0</v>
      </c>
      <c r="I106" s="79">
        <f t="shared" si="6"/>
        <v>0</v>
      </c>
      <c r="J106" s="79"/>
      <c r="K106" s="134">
        <f t="shared" si="7"/>
        <v>0</v>
      </c>
      <c r="N106"/>
    </row>
    <row r="107" spans="1:14" ht="14.25" thickBot="1" x14ac:dyDescent="0.2">
      <c r="A107" s="11" t="s">
        <v>49</v>
      </c>
      <c r="B107" s="2">
        <f t="shared" si="4"/>
        <v>0</v>
      </c>
      <c r="C107" s="79">
        <f t="shared" si="6"/>
        <v>0</v>
      </c>
      <c r="D107" s="79">
        <f t="shared" si="6"/>
        <v>0</v>
      </c>
      <c r="E107" s="79">
        <f t="shared" si="6"/>
        <v>0</v>
      </c>
      <c r="F107" s="79">
        <f t="shared" si="6"/>
        <v>0</v>
      </c>
      <c r="G107" s="79">
        <f t="shared" si="6"/>
        <v>0</v>
      </c>
      <c r="H107" s="79">
        <f t="shared" si="6"/>
        <v>0</v>
      </c>
      <c r="I107" s="79">
        <f t="shared" si="6"/>
        <v>0</v>
      </c>
      <c r="J107" s="79"/>
      <c r="K107" s="134">
        <f t="shared" si="7"/>
        <v>0</v>
      </c>
      <c r="N107"/>
    </row>
    <row r="108" spans="1:14" ht="14.25" thickBot="1" x14ac:dyDescent="0.2">
      <c r="A108" s="11" t="s">
        <v>50</v>
      </c>
      <c r="B108" s="2">
        <f t="shared" si="4"/>
        <v>0</v>
      </c>
      <c r="C108" s="79">
        <f t="shared" si="6"/>
        <v>0</v>
      </c>
      <c r="D108" s="79">
        <f t="shared" si="6"/>
        <v>0</v>
      </c>
      <c r="E108" s="79">
        <f t="shared" si="6"/>
        <v>0</v>
      </c>
      <c r="F108" s="79">
        <f t="shared" si="6"/>
        <v>0</v>
      </c>
      <c r="G108" s="79">
        <f t="shared" si="6"/>
        <v>0</v>
      </c>
      <c r="H108" s="79">
        <f t="shared" si="6"/>
        <v>0</v>
      </c>
      <c r="I108" s="79">
        <f t="shared" si="6"/>
        <v>0</v>
      </c>
      <c r="J108" s="79"/>
      <c r="K108" s="134">
        <f t="shared" si="7"/>
        <v>0</v>
      </c>
      <c r="N108"/>
    </row>
    <row r="109" spans="1:14" ht="14.25" thickBot="1" x14ac:dyDescent="0.2">
      <c r="A109" s="11" t="s">
        <v>51</v>
      </c>
      <c r="B109" s="2">
        <f t="shared" si="4"/>
        <v>0</v>
      </c>
      <c r="C109" s="79">
        <f t="shared" si="6"/>
        <v>0</v>
      </c>
      <c r="D109" s="79">
        <f t="shared" si="6"/>
        <v>0</v>
      </c>
      <c r="E109" s="79">
        <f t="shared" si="6"/>
        <v>0</v>
      </c>
      <c r="F109" s="79">
        <f t="shared" si="6"/>
        <v>0</v>
      </c>
      <c r="G109" s="79">
        <f t="shared" si="6"/>
        <v>0</v>
      </c>
      <c r="H109" s="79">
        <f t="shared" si="6"/>
        <v>0</v>
      </c>
      <c r="I109" s="79">
        <f t="shared" si="6"/>
        <v>0</v>
      </c>
      <c r="J109" s="79"/>
      <c r="K109" s="134">
        <f t="shared" si="7"/>
        <v>0</v>
      </c>
      <c r="N109"/>
    </row>
    <row r="110" spans="1:14" ht="14.25" thickBot="1" x14ac:dyDescent="0.2">
      <c r="A110" s="11" t="s">
        <v>52</v>
      </c>
      <c r="B110" s="2">
        <f t="shared" si="4"/>
        <v>0</v>
      </c>
      <c r="C110" s="79">
        <f t="shared" si="6"/>
        <v>0</v>
      </c>
      <c r="D110" s="79">
        <f t="shared" si="6"/>
        <v>0</v>
      </c>
      <c r="E110" s="79">
        <f t="shared" si="6"/>
        <v>0</v>
      </c>
      <c r="F110" s="79">
        <f t="shared" si="6"/>
        <v>0</v>
      </c>
      <c r="G110" s="79">
        <f t="shared" si="6"/>
        <v>0</v>
      </c>
      <c r="H110" s="79">
        <f t="shared" si="6"/>
        <v>0</v>
      </c>
      <c r="I110" s="79">
        <f t="shared" si="6"/>
        <v>0</v>
      </c>
      <c r="J110" s="79"/>
      <c r="K110" s="134">
        <f t="shared" si="7"/>
        <v>0</v>
      </c>
      <c r="N110"/>
    </row>
    <row r="111" spans="1:14" ht="14.25" thickBot="1" x14ac:dyDescent="0.2">
      <c r="A111" s="11" t="s">
        <v>53</v>
      </c>
      <c r="B111" s="2">
        <f t="shared" si="4"/>
        <v>0</v>
      </c>
      <c r="C111" s="79">
        <f t="shared" si="6"/>
        <v>0</v>
      </c>
      <c r="D111" s="79">
        <f t="shared" si="6"/>
        <v>0</v>
      </c>
      <c r="E111" s="79">
        <f t="shared" si="6"/>
        <v>0</v>
      </c>
      <c r="F111" s="79">
        <f t="shared" si="6"/>
        <v>0</v>
      </c>
      <c r="G111" s="79">
        <f t="shared" si="6"/>
        <v>0</v>
      </c>
      <c r="H111" s="79">
        <f t="shared" si="6"/>
        <v>0</v>
      </c>
      <c r="I111" s="79">
        <f t="shared" si="6"/>
        <v>0</v>
      </c>
      <c r="J111" s="79"/>
      <c r="K111" s="134">
        <f t="shared" si="7"/>
        <v>0</v>
      </c>
      <c r="N111"/>
    </row>
    <row r="112" spans="1:14" ht="14.25" thickBot="1" x14ac:dyDescent="0.2">
      <c r="A112" s="11" t="s">
        <v>54</v>
      </c>
      <c r="B112" s="2">
        <f t="shared" si="4"/>
        <v>0</v>
      </c>
      <c r="C112" s="79">
        <f t="shared" si="6"/>
        <v>0</v>
      </c>
      <c r="D112" s="79">
        <f t="shared" si="6"/>
        <v>0</v>
      </c>
      <c r="E112" s="79">
        <f t="shared" si="6"/>
        <v>0</v>
      </c>
      <c r="F112" s="79">
        <f t="shared" si="6"/>
        <v>0</v>
      </c>
      <c r="G112" s="79">
        <f t="shared" si="6"/>
        <v>0</v>
      </c>
      <c r="H112" s="79">
        <f t="shared" si="6"/>
        <v>0</v>
      </c>
      <c r="I112" s="79">
        <f t="shared" si="6"/>
        <v>0</v>
      </c>
      <c r="J112" s="79"/>
      <c r="K112" s="134">
        <f t="shared" si="7"/>
        <v>0</v>
      </c>
      <c r="N112"/>
    </row>
    <row r="113" spans="1:14" ht="14.25" thickBot="1" x14ac:dyDescent="0.2">
      <c r="A113" s="11" t="s">
        <v>55</v>
      </c>
      <c r="B113" s="2">
        <f t="shared" si="4"/>
        <v>0</v>
      </c>
      <c r="C113" s="79">
        <f t="shared" ref="C113:I115" si="8">C53/C$60*100000</f>
        <v>0</v>
      </c>
      <c r="D113" s="79">
        <f t="shared" si="8"/>
        <v>0</v>
      </c>
      <c r="E113" s="79">
        <f t="shared" si="8"/>
        <v>0</v>
      </c>
      <c r="F113" s="79">
        <f t="shared" si="8"/>
        <v>0</v>
      </c>
      <c r="G113" s="79">
        <f t="shared" si="8"/>
        <v>0</v>
      </c>
      <c r="H113" s="79">
        <f t="shared" si="8"/>
        <v>0</v>
      </c>
      <c r="I113" s="79">
        <f t="shared" si="8"/>
        <v>0</v>
      </c>
      <c r="J113" s="79"/>
      <c r="K113" s="134">
        <f t="shared" si="7"/>
        <v>0</v>
      </c>
      <c r="N113"/>
    </row>
    <row r="114" spans="1:14" ht="14.25" thickBot="1" x14ac:dyDescent="0.2">
      <c r="A114" s="11" t="s">
        <v>56</v>
      </c>
      <c r="B114" s="2">
        <f t="shared" si="4"/>
        <v>0</v>
      </c>
      <c r="C114" s="79">
        <f t="shared" si="8"/>
        <v>0</v>
      </c>
      <c r="D114" s="79">
        <f t="shared" si="8"/>
        <v>0</v>
      </c>
      <c r="E114" s="79">
        <f t="shared" si="8"/>
        <v>0</v>
      </c>
      <c r="F114" s="79">
        <f t="shared" si="8"/>
        <v>0</v>
      </c>
      <c r="G114" s="79">
        <f t="shared" si="8"/>
        <v>0</v>
      </c>
      <c r="H114" s="79">
        <f t="shared" si="8"/>
        <v>0</v>
      </c>
      <c r="I114" s="79">
        <f t="shared" si="8"/>
        <v>0</v>
      </c>
      <c r="J114" s="79"/>
      <c r="K114" s="134">
        <f t="shared" si="7"/>
        <v>0</v>
      </c>
      <c r="N114"/>
    </row>
    <row r="115" spans="1:14" ht="14.25" thickBot="1" x14ac:dyDescent="0.2">
      <c r="A115" s="11"/>
      <c r="B115" s="2">
        <f t="shared" si="4"/>
        <v>0</v>
      </c>
      <c r="C115" s="79">
        <f t="shared" si="8"/>
        <v>0</v>
      </c>
      <c r="D115" s="79">
        <f t="shared" si="8"/>
        <v>0</v>
      </c>
      <c r="E115" s="79">
        <f t="shared" si="8"/>
        <v>0</v>
      </c>
      <c r="F115" s="79">
        <f t="shared" si="8"/>
        <v>0</v>
      </c>
      <c r="G115" s="79">
        <f t="shared" si="8"/>
        <v>0</v>
      </c>
      <c r="H115" s="79">
        <f t="shared" si="8"/>
        <v>0</v>
      </c>
      <c r="I115" s="79">
        <f t="shared" si="8"/>
        <v>0</v>
      </c>
      <c r="J115" s="79"/>
      <c r="K115" s="135">
        <f t="shared" si="7"/>
        <v>0</v>
      </c>
      <c r="N115"/>
    </row>
    <row r="116" spans="1:14" ht="14.25" thickBot="1" x14ac:dyDescent="0.2">
      <c r="B116" s="29" t="s">
        <v>127</v>
      </c>
      <c r="C116" s="27">
        <v>141.34691699999999</v>
      </c>
      <c r="D116" s="26">
        <v>140.87205599999999</v>
      </c>
      <c r="E116" s="26">
        <v>139.88347200000001</v>
      </c>
      <c r="F116" s="26">
        <v>139.691778</v>
      </c>
      <c r="G116" s="26">
        <v>138.18088900000001</v>
      </c>
      <c r="H116" s="26">
        <v>136.62602799999999</v>
      </c>
      <c r="I116" s="26">
        <v>136.90658300000001</v>
      </c>
      <c r="J116" s="26">
        <v>135.519667</v>
      </c>
      <c r="N116"/>
    </row>
    <row r="117" spans="1:14" ht="14.25" thickBot="1" x14ac:dyDescent="0.2">
      <c r="B117" s="30" t="s">
        <v>128</v>
      </c>
      <c r="C117" s="27">
        <v>43.064390000000003</v>
      </c>
      <c r="D117" s="26">
        <v>38.268782999999999</v>
      </c>
      <c r="E117" s="26">
        <v>36.565460000000002</v>
      </c>
      <c r="F117" s="26">
        <v>35.689475999999999</v>
      </c>
      <c r="G117" s="26">
        <v>36.651318000000003</v>
      </c>
      <c r="H117" s="26">
        <v>36.594549000000001</v>
      </c>
      <c r="I117" s="26">
        <v>35.180132</v>
      </c>
      <c r="J117" s="26">
        <v>34.686309999999999</v>
      </c>
      <c r="N117"/>
    </row>
    <row r="118" spans="1:14" ht="14.25" thickBot="1" x14ac:dyDescent="0.2">
      <c r="B118" s="31" t="s">
        <v>126</v>
      </c>
      <c r="C118" s="24" t="s">
        <v>74</v>
      </c>
      <c r="D118" s="25" t="s">
        <v>75</v>
      </c>
      <c r="E118" s="25" t="s">
        <v>76</v>
      </c>
      <c r="F118" s="25" t="s">
        <v>77</v>
      </c>
      <c r="G118" s="25" t="s">
        <v>78</v>
      </c>
      <c r="H118" s="25" t="s">
        <v>79</v>
      </c>
      <c r="I118" s="25" t="s">
        <v>80</v>
      </c>
      <c r="J118" s="25" t="s">
        <v>81</v>
      </c>
      <c r="K118" s="28"/>
    </row>
    <row r="119" spans="1:14" x14ac:dyDescent="0.15">
      <c r="N119"/>
    </row>
    <row r="120" spans="1:14" x14ac:dyDescent="0.15">
      <c r="B120" s="22"/>
      <c r="C120" s="179"/>
      <c r="D120" s="179"/>
      <c r="E120" s="179"/>
      <c r="F120" s="179"/>
      <c r="G120" s="179"/>
      <c r="H120" s="179"/>
      <c r="I120" s="179"/>
      <c r="J120" s="179"/>
      <c r="N120"/>
    </row>
    <row r="121" spans="1:14" x14ac:dyDescent="0.15">
      <c r="B121" s="22"/>
      <c r="C121" s="179"/>
      <c r="D121" s="180"/>
      <c r="E121" s="23"/>
      <c r="F121" s="179"/>
      <c r="G121" s="179"/>
      <c r="H121" s="179"/>
      <c r="I121" s="179"/>
      <c r="J121" s="179"/>
      <c r="N121"/>
    </row>
    <row r="122" spans="1:14" x14ac:dyDescent="0.15">
      <c r="B122" s="22"/>
      <c r="C122" s="179"/>
      <c r="D122" s="179"/>
      <c r="E122" s="179"/>
      <c r="F122" s="179"/>
      <c r="G122" s="179"/>
      <c r="H122" s="179"/>
      <c r="I122" s="179"/>
      <c r="J122" s="179"/>
      <c r="N122"/>
    </row>
    <row r="123" spans="1:14" x14ac:dyDescent="0.15">
      <c r="B123" s="180"/>
      <c r="C123" s="180"/>
      <c r="D123" s="180"/>
      <c r="E123" s="180"/>
      <c r="F123" s="180"/>
      <c r="G123" s="180"/>
      <c r="H123" s="180"/>
      <c r="I123" s="180"/>
      <c r="J123" s="180"/>
      <c r="N123"/>
    </row>
    <row r="124" spans="1:14" x14ac:dyDescent="0.15">
      <c r="B124" s="180"/>
      <c r="C124" s="179"/>
      <c r="D124" s="179"/>
      <c r="E124" s="179"/>
      <c r="F124" s="179"/>
      <c r="G124" s="179"/>
      <c r="H124" s="179"/>
      <c r="I124" s="179"/>
      <c r="J124" s="179"/>
      <c r="N124"/>
    </row>
    <row r="125" spans="1:14" x14ac:dyDescent="0.15">
      <c r="B125" s="180"/>
      <c r="C125" s="179"/>
      <c r="D125" s="179"/>
      <c r="E125" s="179"/>
      <c r="F125" s="179"/>
      <c r="G125" s="179"/>
      <c r="H125" s="179"/>
      <c r="I125" s="179"/>
      <c r="J125" s="179"/>
    </row>
    <row r="126" spans="1:14" x14ac:dyDescent="0.15">
      <c r="B126" s="181"/>
      <c r="C126" s="182"/>
      <c r="D126" s="182"/>
      <c r="E126" s="182"/>
      <c r="F126" s="182"/>
      <c r="G126" s="182"/>
      <c r="H126" s="182"/>
      <c r="I126" s="182"/>
      <c r="J126" s="182"/>
      <c r="K126" s="4" t="s">
        <v>129</v>
      </c>
    </row>
    <row r="127" spans="1:14" x14ac:dyDescent="0.15">
      <c r="B127" s="181"/>
      <c r="C127" s="183"/>
      <c r="D127" s="183"/>
      <c r="E127" s="183"/>
      <c r="F127" s="183"/>
      <c r="G127" s="183"/>
      <c r="H127" s="183"/>
      <c r="I127" s="183"/>
      <c r="J127" s="183"/>
    </row>
    <row r="129" spans="1:13" ht="14.25" thickBot="1" x14ac:dyDescent="0.2"/>
    <row r="130" spans="1:13" ht="14.25" thickBot="1" x14ac:dyDescent="0.2">
      <c r="B130" s="17" t="s">
        <v>278</v>
      </c>
    </row>
    <row r="131" spans="1:13" ht="14.25" thickBot="1" x14ac:dyDescent="0.2">
      <c r="A131" s="9"/>
      <c r="B131" s="16" t="str">
        <f>B3</f>
        <v>商品・サービス（中分類）</v>
      </c>
      <c r="C131" s="217" t="s">
        <v>255</v>
      </c>
      <c r="D131" s="211"/>
      <c r="E131" s="211"/>
      <c r="F131" s="211"/>
      <c r="G131" s="211"/>
      <c r="H131" s="211"/>
      <c r="I131" s="211"/>
      <c r="J131" s="211"/>
      <c r="K131" s="213"/>
    </row>
    <row r="132" spans="1:13" ht="14.25" thickBot="1" x14ac:dyDescent="0.2">
      <c r="A132" s="10" t="s">
        <v>73</v>
      </c>
      <c r="B132" s="3"/>
      <c r="C132" s="2" t="s">
        <v>256</v>
      </c>
      <c r="D132" s="2" t="s">
        <v>257</v>
      </c>
      <c r="E132" s="2" t="s">
        <v>258</v>
      </c>
      <c r="F132" s="2" t="s">
        <v>259</v>
      </c>
      <c r="G132" s="2" t="s">
        <v>260</v>
      </c>
      <c r="H132" s="2" t="s">
        <v>261</v>
      </c>
      <c r="I132" s="2" t="s">
        <v>194</v>
      </c>
      <c r="J132" s="2" t="s">
        <v>262</v>
      </c>
      <c r="K132" s="129" t="s">
        <v>0</v>
      </c>
    </row>
    <row r="133" spans="1:13" ht="14.25" thickBot="1" x14ac:dyDescent="0.2">
      <c r="A133" s="11" t="s">
        <v>74</v>
      </c>
      <c r="B133" s="2" t="str">
        <f>B65</f>
        <v>健康食品</v>
      </c>
      <c r="C133" s="13">
        <f t="shared" ref="C133:K133" si="9">C65/$K65*100</f>
        <v>1.0000255079717659</v>
      </c>
      <c r="D133" s="13">
        <f t="shared" si="9"/>
        <v>250.00540394555495</v>
      </c>
      <c r="E133" s="13">
        <f t="shared" si="9"/>
        <v>94.608803573715889</v>
      </c>
      <c r="F133" s="13">
        <f t="shared" si="9"/>
        <v>85.88058669038135</v>
      </c>
      <c r="G133" s="13">
        <f t="shared" si="9"/>
        <v>82.729727546641186</v>
      </c>
      <c r="H133" s="13">
        <f t="shared" si="9"/>
        <v>86.46972244705502</v>
      </c>
      <c r="I133" s="13">
        <f t="shared" si="9"/>
        <v>107.62139016562631</v>
      </c>
      <c r="J133" s="13">
        <f t="shared" si="9"/>
        <v>0</v>
      </c>
      <c r="K133" s="13">
        <f t="shared" si="9"/>
        <v>100</v>
      </c>
    </row>
    <row r="134" spans="1:13" ht="14.25" thickBot="1" x14ac:dyDescent="0.2">
      <c r="A134" s="11" t="s">
        <v>75</v>
      </c>
      <c r="B134" s="2" t="str">
        <f>B66</f>
        <v>化粧品</v>
      </c>
      <c r="C134" s="13">
        <f t="shared" ref="C134:J143" si="10">C66/$K66*100</f>
        <v>5.5173821129476739</v>
      </c>
      <c r="D134" s="13">
        <f t="shared" si="10"/>
        <v>342.5361396587374</v>
      </c>
      <c r="E134" s="13">
        <f t="shared" si="10"/>
        <v>60.897620691127472</v>
      </c>
      <c r="F134" s="13">
        <f t="shared" si="10"/>
        <v>94.012683842781996</v>
      </c>
      <c r="G134" s="13">
        <f t="shared" si="10"/>
        <v>87.033027226156719</v>
      </c>
      <c r="H134" s="13">
        <f t="shared" si="10"/>
        <v>82.969448824760434</v>
      </c>
      <c r="I134" s="13">
        <f t="shared" si="10"/>
        <v>67.474225809170107</v>
      </c>
      <c r="J134" s="13">
        <f t="shared" si="10"/>
        <v>0</v>
      </c>
      <c r="K134" s="13">
        <f t="shared" ref="K134:K165" si="11">K66/$K66*100</f>
        <v>100</v>
      </c>
    </row>
    <row r="135" spans="1:13" ht="14.25" thickBot="1" x14ac:dyDescent="0.2">
      <c r="A135" s="11" t="s">
        <v>76</v>
      </c>
      <c r="B135" s="2" t="str">
        <f t="shared" ref="B135:B183" si="12">B67</f>
        <v>ファンド型投資商品</v>
      </c>
      <c r="C135" s="13">
        <f t="shared" si="10"/>
        <v>10.182077899348888</v>
      </c>
      <c r="D135" s="13">
        <f t="shared" si="10"/>
        <v>80.607802969112271</v>
      </c>
      <c r="E135" s="13">
        <f t="shared" si="10"/>
        <v>57.797378183215542</v>
      </c>
      <c r="F135" s="13">
        <f t="shared" si="10"/>
        <v>107.56760353138675</v>
      </c>
      <c r="G135" s="13">
        <f t="shared" si="10"/>
        <v>121.35393008382498</v>
      </c>
      <c r="H135" s="13">
        <f t="shared" si="10"/>
        <v>133.9768031590734</v>
      </c>
      <c r="I135" s="13">
        <f t="shared" si="10"/>
        <v>135.58911598460909</v>
      </c>
      <c r="J135" s="13">
        <f t="shared" si="10"/>
        <v>0</v>
      </c>
      <c r="K135" s="13">
        <f t="shared" si="11"/>
        <v>100</v>
      </c>
    </row>
    <row r="136" spans="1:13" ht="14.25" thickBot="1" x14ac:dyDescent="0.2">
      <c r="A136" s="11" t="s">
        <v>77</v>
      </c>
      <c r="B136" s="2" t="str">
        <f t="shared" si="12"/>
        <v>商品一般</v>
      </c>
      <c r="C136" s="13">
        <f t="shared" si="10"/>
        <v>17.143294422373131</v>
      </c>
      <c r="D136" s="13">
        <f t="shared" si="10"/>
        <v>361.91258475927958</v>
      </c>
      <c r="E136" s="13">
        <f t="shared" si="10"/>
        <v>79.291187757019046</v>
      </c>
      <c r="F136" s="13">
        <f t="shared" si="10"/>
        <v>54.527356628813564</v>
      </c>
      <c r="G136" s="13">
        <f t="shared" si="10"/>
        <v>40.062822056484841</v>
      </c>
      <c r="H136" s="13">
        <f t="shared" si="10"/>
        <v>60.868955759831699</v>
      </c>
      <c r="I136" s="13">
        <f t="shared" si="10"/>
        <v>65.225084948864449</v>
      </c>
      <c r="J136" s="13">
        <f t="shared" si="10"/>
        <v>0</v>
      </c>
      <c r="K136" s="13">
        <f t="shared" si="11"/>
        <v>100</v>
      </c>
    </row>
    <row r="137" spans="1:13" ht="14.25" thickBot="1" x14ac:dyDescent="0.2">
      <c r="A137" s="11" t="s">
        <v>78</v>
      </c>
      <c r="B137" s="2" t="str">
        <f t="shared" si="12"/>
        <v>内職・副業</v>
      </c>
      <c r="C137" s="13">
        <f t="shared" si="10"/>
        <v>15.135521201734834</v>
      </c>
      <c r="D137" s="13">
        <f t="shared" si="10"/>
        <v>580.1927212286032</v>
      </c>
      <c r="E137" s="13">
        <f t="shared" si="10"/>
        <v>71.595851353082296</v>
      </c>
      <c r="F137" s="13">
        <f t="shared" si="10"/>
        <v>36.105952362322483</v>
      </c>
      <c r="G137" s="13">
        <f t="shared" si="10"/>
        <v>47.750552775431927</v>
      </c>
      <c r="H137" s="13">
        <f t="shared" si="10"/>
        <v>42.676008728276273</v>
      </c>
      <c r="I137" s="13">
        <f t="shared" si="10"/>
        <v>16.453174581695528</v>
      </c>
      <c r="J137" s="13">
        <f t="shared" si="10"/>
        <v>0</v>
      </c>
      <c r="K137" s="13">
        <f t="shared" si="11"/>
        <v>100</v>
      </c>
    </row>
    <row r="138" spans="1:13" ht="14.25" thickBot="1" x14ac:dyDescent="0.2">
      <c r="A138" s="11" t="s">
        <v>79</v>
      </c>
      <c r="B138" s="2" t="str">
        <f t="shared" si="12"/>
        <v>飲料</v>
      </c>
      <c r="C138" s="13">
        <f t="shared" si="10"/>
        <v>0</v>
      </c>
      <c r="D138" s="13">
        <f t="shared" si="10"/>
        <v>94.119681485385414</v>
      </c>
      <c r="E138" s="13">
        <f t="shared" si="10"/>
        <v>65.298625211662738</v>
      </c>
      <c r="F138" s="13">
        <f t="shared" si="10"/>
        <v>83.394780726420734</v>
      </c>
      <c r="G138" s="13">
        <f t="shared" si="10"/>
        <v>131.97164912724418</v>
      </c>
      <c r="H138" s="13">
        <f t="shared" si="10"/>
        <v>135.63878030910593</v>
      </c>
      <c r="I138" s="13">
        <f t="shared" si="10"/>
        <v>127.89232342914593</v>
      </c>
      <c r="J138" s="13">
        <f t="shared" si="10"/>
        <v>0</v>
      </c>
      <c r="K138" s="13">
        <f t="shared" si="11"/>
        <v>100</v>
      </c>
    </row>
    <row r="139" spans="1:13" ht="14.25" thickBot="1" x14ac:dyDescent="0.2">
      <c r="A139" s="11" t="s">
        <v>80</v>
      </c>
      <c r="B139" s="2" t="str">
        <f t="shared" si="12"/>
        <v>食器・台所用品</v>
      </c>
      <c r="C139" s="13">
        <f t="shared" si="10"/>
        <v>0</v>
      </c>
      <c r="D139" s="13">
        <f t="shared" si="10"/>
        <v>174.45859963801965</v>
      </c>
      <c r="E139" s="13">
        <f t="shared" si="10"/>
        <v>59.417865421997277</v>
      </c>
      <c r="F139" s="13">
        <f t="shared" si="10"/>
        <v>92.74746641536511</v>
      </c>
      <c r="G139" s="13">
        <f t="shared" si="10"/>
        <v>132.0949871170827</v>
      </c>
      <c r="H139" s="13">
        <f t="shared" si="10"/>
        <v>124.6157181141359</v>
      </c>
      <c r="I139" s="13">
        <f t="shared" si="10"/>
        <v>130.85655671984014</v>
      </c>
      <c r="J139" s="13">
        <f t="shared" si="10"/>
        <v>0</v>
      </c>
      <c r="K139" s="13">
        <f t="shared" si="11"/>
        <v>100</v>
      </c>
    </row>
    <row r="140" spans="1:13" s="6" customFormat="1" ht="14.25" thickBot="1" x14ac:dyDescent="0.2">
      <c r="A140" s="11" t="s">
        <v>81</v>
      </c>
      <c r="B140" s="2" t="str">
        <f t="shared" si="12"/>
        <v>放送・コンテンツ等</v>
      </c>
      <c r="C140" s="13">
        <f t="shared" si="10"/>
        <v>11.313419888165432</v>
      </c>
      <c r="D140" s="13">
        <f t="shared" si="10"/>
        <v>461.96284742532174</v>
      </c>
      <c r="E140" s="13">
        <f t="shared" si="10"/>
        <v>71.354787880512987</v>
      </c>
      <c r="F140" s="13">
        <f t="shared" si="10"/>
        <v>131.08596846118814</v>
      </c>
      <c r="G140" s="13">
        <f t="shared" si="10"/>
        <v>95.179553006921552</v>
      </c>
      <c r="H140" s="13">
        <f t="shared" si="10"/>
        <v>14.177439487732634</v>
      </c>
      <c r="I140" s="13">
        <f t="shared" si="10"/>
        <v>36.8949975468324</v>
      </c>
      <c r="J140" s="13">
        <f t="shared" si="10"/>
        <v>0</v>
      </c>
      <c r="K140" s="13">
        <f t="shared" si="11"/>
        <v>100</v>
      </c>
      <c r="L140" s="4"/>
      <c r="M140" s="132"/>
    </row>
    <row r="141" spans="1:13" s="6" customFormat="1" ht="14.25" thickBot="1" x14ac:dyDescent="0.2">
      <c r="A141" s="11" t="s">
        <v>82</v>
      </c>
      <c r="B141" s="2" t="str">
        <f t="shared" si="12"/>
        <v>役務一般</v>
      </c>
      <c r="C141" s="13">
        <f t="shared" si="10"/>
        <v>6.2223809384909883</v>
      </c>
      <c r="D141" s="13">
        <f t="shared" si="10"/>
        <v>269.63545788498374</v>
      </c>
      <c r="E141" s="13">
        <f t="shared" si="10"/>
        <v>141.2824800034158</v>
      </c>
      <c r="F141" s="13">
        <f t="shared" si="10"/>
        <v>93.302365787080987</v>
      </c>
      <c r="G141" s="13">
        <f t="shared" si="10"/>
        <v>104.69750830761373</v>
      </c>
      <c r="H141" s="13">
        <f t="shared" si="10"/>
        <v>77.9759171825295</v>
      </c>
      <c r="I141" s="13">
        <f t="shared" si="10"/>
        <v>47.348580185101589</v>
      </c>
      <c r="J141" s="13">
        <f t="shared" si="10"/>
        <v>0</v>
      </c>
      <c r="K141" s="13">
        <f t="shared" si="11"/>
        <v>100</v>
      </c>
      <c r="L141" s="4"/>
      <c r="M141" s="132"/>
    </row>
    <row r="142" spans="1:13" s="6" customFormat="1" ht="14.25" thickBot="1" x14ac:dyDescent="0.2">
      <c r="A142" s="11" t="s">
        <v>83</v>
      </c>
      <c r="B142" s="2" t="str">
        <f t="shared" si="12"/>
        <v>学習教材</v>
      </c>
      <c r="C142" s="13">
        <f t="shared" si="10"/>
        <v>30.000765239152983</v>
      </c>
      <c r="D142" s="13">
        <f t="shared" si="10"/>
        <v>750.01621183666487</v>
      </c>
      <c r="E142" s="13">
        <f t="shared" si="10"/>
        <v>25.22901428632424</v>
      </c>
      <c r="F142" s="13">
        <f t="shared" si="10"/>
        <v>27.263678314406782</v>
      </c>
      <c r="G142" s="13">
        <f t="shared" si="10"/>
        <v>0</v>
      </c>
      <c r="H142" s="13">
        <f t="shared" si="10"/>
        <v>37.595531498719566</v>
      </c>
      <c r="I142" s="13">
        <f t="shared" si="10"/>
        <v>0</v>
      </c>
      <c r="J142" s="13">
        <f t="shared" si="10"/>
        <v>0</v>
      </c>
      <c r="K142" s="13">
        <f t="shared" si="11"/>
        <v>100</v>
      </c>
      <c r="L142" s="4"/>
      <c r="M142" s="132"/>
    </row>
    <row r="143" spans="1:13" s="6" customFormat="1" ht="14.25" thickBot="1" x14ac:dyDescent="0.2">
      <c r="A143" s="11" t="s">
        <v>84</v>
      </c>
      <c r="B143" s="2" t="str">
        <f t="shared" si="12"/>
        <v>医療用具</v>
      </c>
      <c r="C143" s="13">
        <f t="shared" si="10"/>
        <v>0</v>
      </c>
      <c r="D143" s="13">
        <f t="shared" si="10"/>
        <v>149.33656129014486</v>
      </c>
      <c r="E143" s="13">
        <f t="shared" si="10"/>
        <v>0</v>
      </c>
      <c r="F143" s="13">
        <f t="shared" si="10"/>
        <v>61.070639424271192</v>
      </c>
      <c r="G143" s="13">
        <f t="shared" si="10"/>
        <v>78.523131230710291</v>
      </c>
      <c r="H143" s="13">
        <f t="shared" si="10"/>
        <v>140.35665092855311</v>
      </c>
      <c r="I143" s="13">
        <f t="shared" si="10"/>
        <v>255.68233299954861</v>
      </c>
      <c r="J143" s="13">
        <f t="shared" si="10"/>
        <v>0</v>
      </c>
      <c r="K143" s="13">
        <f t="shared" si="11"/>
        <v>100</v>
      </c>
      <c r="L143" s="4"/>
      <c r="M143" s="132"/>
    </row>
    <row r="144" spans="1:13" s="6" customFormat="1" ht="14.25" thickBot="1" x14ac:dyDescent="0.2">
      <c r="A144" s="11" t="s">
        <v>85</v>
      </c>
      <c r="B144" s="2" t="str">
        <f t="shared" si="12"/>
        <v>教室・講座</v>
      </c>
      <c r="C144" s="13">
        <f t="shared" ref="C144:J153" si="13">C76/$K76*100</f>
        <v>59.575987708956269</v>
      </c>
      <c r="D144" s="13">
        <f t="shared" si="13"/>
        <v>496.46463194861985</v>
      </c>
      <c r="E144" s="13">
        <f t="shared" si="13"/>
        <v>75.150255320965826</v>
      </c>
      <c r="F144" s="13">
        <f t="shared" si="13"/>
        <v>97.453148017454012</v>
      </c>
      <c r="G144" s="13">
        <f t="shared" si="13"/>
        <v>66.828196792093848</v>
      </c>
      <c r="H144" s="13">
        <f t="shared" si="13"/>
        <v>14.931558609420541</v>
      </c>
      <c r="I144" s="13">
        <f t="shared" si="13"/>
        <v>0</v>
      </c>
      <c r="J144" s="13">
        <f t="shared" si="13"/>
        <v>0</v>
      </c>
      <c r="K144" s="13">
        <f t="shared" si="11"/>
        <v>100</v>
      </c>
      <c r="L144" s="4"/>
      <c r="M144" s="132"/>
    </row>
    <row r="145" spans="1:13" s="6" customFormat="1" ht="14.25" thickBot="1" x14ac:dyDescent="0.2">
      <c r="A145" s="11" t="s">
        <v>86</v>
      </c>
      <c r="B145" s="2" t="str">
        <f t="shared" si="12"/>
        <v>洋装下着</v>
      </c>
      <c r="C145" s="13">
        <f t="shared" si="13"/>
        <v>0</v>
      </c>
      <c r="D145" s="13">
        <f t="shared" si="13"/>
        <v>373.34140322536211</v>
      </c>
      <c r="E145" s="13">
        <f t="shared" si="13"/>
        <v>94.188320002277166</v>
      </c>
      <c r="F145" s="13">
        <f t="shared" si="13"/>
        <v>118.74846554719399</v>
      </c>
      <c r="G145" s="13">
        <f t="shared" si="13"/>
        <v>122.14709302554934</v>
      </c>
      <c r="H145" s="13">
        <f t="shared" si="13"/>
        <v>15.595183436505902</v>
      </c>
      <c r="I145" s="13">
        <f t="shared" si="13"/>
        <v>40.584497301515654</v>
      </c>
      <c r="J145" s="13">
        <f t="shared" si="13"/>
        <v>0</v>
      </c>
      <c r="K145" s="13">
        <f t="shared" si="11"/>
        <v>100</v>
      </c>
      <c r="L145" s="4"/>
      <c r="M145" s="132"/>
    </row>
    <row r="146" spans="1:13" s="6" customFormat="1" ht="14.25" thickBot="1" x14ac:dyDescent="0.2">
      <c r="A146" s="11" t="s">
        <v>87</v>
      </c>
      <c r="B146" s="2" t="str">
        <f t="shared" si="12"/>
        <v>パソコン・パソコン関連用品</v>
      </c>
      <c r="C146" s="13">
        <f t="shared" si="13"/>
        <v>13.333673439623547</v>
      </c>
      <c r="D146" s="13">
        <f t="shared" si="13"/>
        <v>422.23134888582621</v>
      </c>
      <c r="E146" s="13">
        <f t="shared" si="13"/>
        <v>100.91605714529696</v>
      </c>
      <c r="F146" s="13">
        <f t="shared" si="13"/>
        <v>36.351571085875705</v>
      </c>
      <c r="G146" s="13">
        <f t="shared" si="13"/>
        <v>56.087950879078775</v>
      </c>
      <c r="H146" s="13">
        <f t="shared" si="13"/>
        <v>66.836500442168145</v>
      </c>
      <c r="I146" s="13">
        <f t="shared" si="13"/>
        <v>72.472316609849386</v>
      </c>
      <c r="J146" s="13">
        <f t="shared" si="13"/>
        <v>0</v>
      </c>
      <c r="K146" s="13">
        <f t="shared" si="11"/>
        <v>100</v>
      </c>
      <c r="L146" s="4"/>
      <c r="M146" s="132"/>
    </row>
    <row r="147" spans="1:13" s="6" customFormat="1" ht="14.25" thickBot="1" x14ac:dyDescent="0.2">
      <c r="A147" s="11" t="s">
        <v>88</v>
      </c>
      <c r="B147" s="2" t="str">
        <f t="shared" si="12"/>
        <v>家具・寝具</v>
      </c>
      <c r="C147" s="13">
        <f t="shared" si="13"/>
        <v>0</v>
      </c>
      <c r="D147" s="13">
        <f t="shared" si="13"/>
        <v>233.33837701585125</v>
      </c>
      <c r="E147" s="13">
        <f t="shared" si="13"/>
        <v>39.245133334282151</v>
      </c>
      <c r="F147" s="13">
        <f t="shared" si="13"/>
        <v>84.820332533709973</v>
      </c>
      <c r="G147" s="13">
        <f t="shared" si="13"/>
        <v>21.81198089741952</v>
      </c>
      <c r="H147" s="13">
        <f t="shared" si="13"/>
        <v>175.44581366069133</v>
      </c>
      <c r="I147" s="13">
        <f t="shared" si="13"/>
        <v>101.46124325378911</v>
      </c>
      <c r="J147" s="13">
        <f t="shared" si="13"/>
        <v>0</v>
      </c>
      <c r="K147" s="13">
        <f t="shared" si="11"/>
        <v>100</v>
      </c>
      <c r="L147" s="4"/>
      <c r="M147" s="132"/>
    </row>
    <row r="148" spans="1:13" s="6" customFormat="1" ht="14.25" thickBot="1" x14ac:dyDescent="0.2">
      <c r="A148" s="11" t="s">
        <v>89</v>
      </c>
      <c r="B148" s="2" t="str">
        <f t="shared" si="12"/>
        <v>無限連鎖講</v>
      </c>
      <c r="C148" s="13">
        <f t="shared" si="13"/>
        <v>82.965079179879837</v>
      </c>
      <c r="D148" s="13">
        <f t="shared" si="13"/>
        <v>345.68648446792787</v>
      </c>
      <c r="E148" s="13">
        <f t="shared" si="13"/>
        <v>26.163422222854766</v>
      </c>
      <c r="F148" s="13">
        <f t="shared" si="13"/>
        <v>56.546888355806644</v>
      </c>
      <c r="G148" s="13">
        <f t="shared" si="13"/>
        <v>87.247923589678095</v>
      </c>
      <c r="H148" s="13">
        <f t="shared" si="13"/>
        <v>25.9919723941765</v>
      </c>
      <c r="I148" s="13">
        <f t="shared" si="13"/>
        <v>67.640828835859409</v>
      </c>
      <c r="J148" s="13">
        <f t="shared" si="13"/>
        <v>0</v>
      </c>
      <c r="K148" s="13">
        <f t="shared" si="11"/>
        <v>100</v>
      </c>
      <c r="L148" s="4"/>
      <c r="M148" s="132"/>
    </row>
    <row r="149" spans="1:13" s="6" customFormat="1" ht="14.25" thickBot="1" x14ac:dyDescent="0.2">
      <c r="A149" s="11" t="s">
        <v>90</v>
      </c>
      <c r="B149" s="2" t="str">
        <f t="shared" si="12"/>
        <v>洗浄剤等</v>
      </c>
      <c r="C149" s="13">
        <f t="shared" si="13"/>
        <v>0</v>
      </c>
      <c r="D149" s="13">
        <f t="shared" si="13"/>
        <v>323.08390663733257</v>
      </c>
      <c r="E149" s="13">
        <f t="shared" si="13"/>
        <v>54.339415385929136</v>
      </c>
      <c r="F149" s="13">
        <f t="shared" si="13"/>
        <v>234.88707470873535</v>
      </c>
      <c r="G149" s="13">
        <f t="shared" si="13"/>
        <v>30.201204319503955</v>
      </c>
      <c r="H149" s="13">
        <f t="shared" si="13"/>
        <v>80.974990920319087</v>
      </c>
      <c r="I149" s="13">
        <f t="shared" si="13"/>
        <v>23.414133058566719</v>
      </c>
      <c r="J149" s="13">
        <f t="shared" si="13"/>
        <v>0</v>
      </c>
      <c r="K149" s="13">
        <f t="shared" si="11"/>
        <v>100</v>
      </c>
      <c r="L149" s="4"/>
      <c r="M149" s="132"/>
    </row>
    <row r="150" spans="1:13" s="6" customFormat="1" ht="14.25" thickBot="1" x14ac:dyDescent="0.2">
      <c r="A150" s="11" t="s">
        <v>91</v>
      </c>
      <c r="B150" s="2" t="str">
        <f t="shared" si="12"/>
        <v>デリバティブ取引</v>
      </c>
      <c r="C150" s="13">
        <f t="shared" si="13"/>
        <v>0</v>
      </c>
      <c r="D150" s="13">
        <f t="shared" si="13"/>
        <v>71.796423697185034</v>
      </c>
      <c r="E150" s="13">
        <f t="shared" si="13"/>
        <v>135.84853846482284</v>
      </c>
      <c r="F150" s="13">
        <f t="shared" si="13"/>
        <v>176.16530603155152</v>
      </c>
      <c r="G150" s="13">
        <f t="shared" si="13"/>
        <v>151.0060215975198</v>
      </c>
      <c r="H150" s="13">
        <f t="shared" si="13"/>
        <v>80.974990920319087</v>
      </c>
      <c r="I150" s="13">
        <f t="shared" si="13"/>
        <v>70.242399175700172</v>
      </c>
      <c r="J150" s="13">
        <f t="shared" si="13"/>
        <v>0</v>
      </c>
      <c r="K150" s="13">
        <f t="shared" si="11"/>
        <v>100</v>
      </c>
      <c r="L150" s="4"/>
      <c r="M150" s="132"/>
    </row>
    <row r="151" spans="1:13" s="6" customFormat="1" ht="14.25" thickBot="1" x14ac:dyDescent="0.2">
      <c r="A151" s="11" t="s">
        <v>92</v>
      </c>
      <c r="B151" s="2" t="str">
        <f t="shared" si="12"/>
        <v>空調・冷暖房機器</v>
      </c>
      <c r="C151" s="13">
        <f t="shared" si="13"/>
        <v>0</v>
      </c>
      <c r="D151" s="13">
        <f t="shared" si="13"/>
        <v>527.54763499235946</v>
      </c>
      <c r="E151" s="13">
        <f t="shared" si="13"/>
        <v>61.427165218876411</v>
      </c>
      <c r="F151" s="13">
        <f t="shared" si="13"/>
        <v>66.381129808990408</v>
      </c>
      <c r="G151" s="13">
        <f t="shared" si="13"/>
        <v>34.14049183943925</v>
      </c>
      <c r="H151" s="13">
        <f t="shared" si="13"/>
        <v>61.024630838501338</v>
      </c>
      <c r="I151" s="13">
        <f t="shared" si="13"/>
        <v>26.468150414031943</v>
      </c>
      <c r="J151" s="13">
        <f t="shared" si="13"/>
        <v>0</v>
      </c>
      <c r="K151" s="13">
        <f t="shared" si="11"/>
        <v>100</v>
      </c>
      <c r="L151" s="4"/>
      <c r="M151" s="132"/>
    </row>
    <row r="152" spans="1:13" s="6" customFormat="1" ht="14.25" thickBot="1" x14ac:dyDescent="0.2">
      <c r="A152" s="11" t="s">
        <v>93</v>
      </c>
      <c r="B152" s="2" t="str">
        <f t="shared" si="12"/>
        <v>他の金融関連サービス</v>
      </c>
      <c r="C152" s="13">
        <f t="shared" si="13"/>
        <v>24.348447150616909</v>
      </c>
      <c r="D152" s="13">
        <f t="shared" si="13"/>
        <v>365.22528576394109</v>
      </c>
      <c r="E152" s="13">
        <f t="shared" si="13"/>
        <v>30.713582609438205</v>
      </c>
      <c r="F152" s="13">
        <f t="shared" si="13"/>
        <v>33.190564904495204</v>
      </c>
      <c r="G152" s="13">
        <f t="shared" si="13"/>
        <v>0</v>
      </c>
      <c r="H152" s="13">
        <f t="shared" si="13"/>
        <v>122.04926167700268</v>
      </c>
      <c r="I152" s="13">
        <f t="shared" si="13"/>
        <v>158.80890248419166</v>
      </c>
      <c r="J152" s="13">
        <f t="shared" si="13"/>
        <v>0</v>
      </c>
      <c r="K152" s="13">
        <f t="shared" si="11"/>
        <v>100</v>
      </c>
      <c r="L152" s="4"/>
      <c r="M152" s="132"/>
    </row>
    <row r="153" spans="1:13" s="6" customFormat="1" ht="14.25" thickBot="1" x14ac:dyDescent="0.2">
      <c r="A153" s="11" t="s">
        <v>94</v>
      </c>
      <c r="B153" s="2" t="str">
        <f t="shared" si="12"/>
        <v>合計</v>
      </c>
      <c r="C153" s="13">
        <f t="shared" si="13"/>
        <v>8.5935695825706748</v>
      </c>
      <c r="D153" s="13">
        <f t="shared" si="13"/>
        <v>302.36516032744584</v>
      </c>
      <c r="E153" s="13">
        <f t="shared" si="13"/>
        <v>73.772820973650582</v>
      </c>
      <c r="F153" s="13">
        <f t="shared" si="13"/>
        <v>85.579593822374918</v>
      </c>
      <c r="G153" s="13">
        <f t="shared" si="13"/>
        <v>83.34296537274875</v>
      </c>
      <c r="H153" s="13">
        <f t="shared" si="13"/>
        <v>83.75929722931555</v>
      </c>
      <c r="I153" s="13">
        <f t="shared" si="13"/>
        <v>85.113267998063506</v>
      </c>
      <c r="J153" s="13">
        <f t="shared" si="13"/>
        <v>0</v>
      </c>
      <c r="K153" s="13">
        <f t="shared" si="11"/>
        <v>100</v>
      </c>
      <c r="L153" s="4"/>
      <c r="M153" s="132"/>
    </row>
    <row r="154" spans="1:13" s="6" customFormat="1" ht="14.25" thickBot="1" x14ac:dyDescent="0.2">
      <c r="A154" s="11" t="s">
        <v>95</v>
      </c>
      <c r="B154" s="2">
        <f t="shared" si="12"/>
        <v>0</v>
      </c>
      <c r="C154" s="13" t="e">
        <f t="shared" ref="C154:J163" si="14">C86/$K86*100</f>
        <v>#DIV/0!</v>
      </c>
      <c r="D154" s="13" t="e">
        <f t="shared" si="14"/>
        <v>#DIV/0!</v>
      </c>
      <c r="E154" s="13" t="e">
        <f t="shared" si="14"/>
        <v>#DIV/0!</v>
      </c>
      <c r="F154" s="13" t="e">
        <f t="shared" si="14"/>
        <v>#DIV/0!</v>
      </c>
      <c r="G154" s="13" t="e">
        <f t="shared" si="14"/>
        <v>#DIV/0!</v>
      </c>
      <c r="H154" s="13" t="e">
        <f t="shared" si="14"/>
        <v>#DIV/0!</v>
      </c>
      <c r="I154" s="13" t="e">
        <f t="shared" si="14"/>
        <v>#DIV/0!</v>
      </c>
      <c r="J154" s="13" t="e">
        <f t="shared" si="14"/>
        <v>#DIV/0!</v>
      </c>
      <c r="K154" s="13" t="e">
        <f t="shared" si="11"/>
        <v>#DIV/0!</v>
      </c>
      <c r="L154" s="4"/>
      <c r="M154" s="132"/>
    </row>
    <row r="155" spans="1:13" s="6" customFormat="1" ht="14.25" thickBot="1" x14ac:dyDescent="0.2">
      <c r="A155" s="11" t="s">
        <v>96</v>
      </c>
      <c r="B155" s="2">
        <f t="shared" si="12"/>
        <v>0</v>
      </c>
      <c r="C155" s="13" t="e">
        <f t="shared" si="14"/>
        <v>#DIV/0!</v>
      </c>
      <c r="D155" s="13" t="e">
        <f t="shared" si="14"/>
        <v>#DIV/0!</v>
      </c>
      <c r="E155" s="13" t="e">
        <f t="shared" si="14"/>
        <v>#DIV/0!</v>
      </c>
      <c r="F155" s="13" t="e">
        <f t="shared" si="14"/>
        <v>#DIV/0!</v>
      </c>
      <c r="G155" s="13" t="e">
        <f t="shared" si="14"/>
        <v>#DIV/0!</v>
      </c>
      <c r="H155" s="13" t="e">
        <f t="shared" si="14"/>
        <v>#DIV/0!</v>
      </c>
      <c r="I155" s="13" t="e">
        <f t="shared" si="14"/>
        <v>#DIV/0!</v>
      </c>
      <c r="J155" s="13" t="e">
        <f t="shared" si="14"/>
        <v>#DIV/0!</v>
      </c>
      <c r="K155" s="13" t="e">
        <f t="shared" si="11"/>
        <v>#DIV/0!</v>
      </c>
      <c r="L155" s="4"/>
      <c r="M155" s="132"/>
    </row>
    <row r="156" spans="1:13" s="6" customFormat="1" ht="14.25" thickBot="1" x14ac:dyDescent="0.2">
      <c r="A156" s="11" t="s">
        <v>97</v>
      </c>
      <c r="B156" s="2">
        <f t="shared" si="12"/>
        <v>0</v>
      </c>
      <c r="C156" s="13" t="e">
        <f t="shared" si="14"/>
        <v>#DIV/0!</v>
      </c>
      <c r="D156" s="13" t="e">
        <f t="shared" si="14"/>
        <v>#DIV/0!</v>
      </c>
      <c r="E156" s="13" t="e">
        <f t="shared" si="14"/>
        <v>#DIV/0!</v>
      </c>
      <c r="F156" s="13" t="e">
        <f t="shared" si="14"/>
        <v>#DIV/0!</v>
      </c>
      <c r="G156" s="13" t="e">
        <f t="shared" si="14"/>
        <v>#DIV/0!</v>
      </c>
      <c r="H156" s="13" t="e">
        <f t="shared" si="14"/>
        <v>#DIV/0!</v>
      </c>
      <c r="I156" s="13" t="e">
        <f t="shared" si="14"/>
        <v>#DIV/0!</v>
      </c>
      <c r="J156" s="13" t="e">
        <f t="shared" si="14"/>
        <v>#DIV/0!</v>
      </c>
      <c r="K156" s="13" t="e">
        <f t="shared" si="11"/>
        <v>#DIV/0!</v>
      </c>
      <c r="L156" s="4"/>
      <c r="M156" s="132"/>
    </row>
    <row r="157" spans="1:13" s="6" customFormat="1" ht="14.25" thickBot="1" x14ac:dyDescent="0.2">
      <c r="A157" s="11" t="s">
        <v>98</v>
      </c>
      <c r="B157" s="2">
        <f t="shared" si="12"/>
        <v>0</v>
      </c>
      <c r="C157" s="13" t="e">
        <f t="shared" si="14"/>
        <v>#DIV/0!</v>
      </c>
      <c r="D157" s="13" t="e">
        <f t="shared" si="14"/>
        <v>#DIV/0!</v>
      </c>
      <c r="E157" s="13" t="e">
        <f t="shared" si="14"/>
        <v>#DIV/0!</v>
      </c>
      <c r="F157" s="13" t="e">
        <f t="shared" si="14"/>
        <v>#DIV/0!</v>
      </c>
      <c r="G157" s="13" t="e">
        <f t="shared" si="14"/>
        <v>#DIV/0!</v>
      </c>
      <c r="H157" s="13" t="e">
        <f t="shared" si="14"/>
        <v>#DIV/0!</v>
      </c>
      <c r="I157" s="13" t="e">
        <f t="shared" si="14"/>
        <v>#DIV/0!</v>
      </c>
      <c r="J157" s="13" t="e">
        <f t="shared" si="14"/>
        <v>#DIV/0!</v>
      </c>
      <c r="K157" s="13" t="e">
        <f t="shared" si="11"/>
        <v>#DIV/0!</v>
      </c>
      <c r="L157" s="4"/>
      <c r="M157" s="132"/>
    </row>
    <row r="158" spans="1:13" s="6" customFormat="1" ht="14.25" thickBot="1" x14ac:dyDescent="0.2">
      <c r="A158" s="11" t="s">
        <v>99</v>
      </c>
      <c r="B158" s="2">
        <f t="shared" si="12"/>
        <v>0</v>
      </c>
      <c r="C158" s="13" t="e">
        <f t="shared" si="14"/>
        <v>#DIV/0!</v>
      </c>
      <c r="D158" s="13" t="e">
        <f t="shared" si="14"/>
        <v>#DIV/0!</v>
      </c>
      <c r="E158" s="13" t="e">
        <f t="shared" si="14"/>
        <v>#DIV/0!</v>
      </c>
      <c r="F158" s="13" t="e">
        <f t="shared" si="14"/>
        <v>#DIV/0!</v>
      </c>
      <c r="G158" s="13" t="e">
        <f t="shared" si="14"/>
        <v>#DIV/0!</v>
      </c>
      <c r="H158" s="13" t="e">
        <f t="shared" si="14"/>
        <v>#DIV/0!</v>
      </c>
      <c r="I158" s="13" t="e">
        <f t="shared" si="14"/>
        <v>#DIV/0!</v>
      </c>
      <c r="J158" s="13" t="e">
        <f t="shared" si="14"/>
        <v>#DIV/0!</v>
      </c>
      <c r="K158" s="13" t="e">
        <f t="shared" si="11"/>
        <v>#DIV/0!</v>
      </c>
      <c r="L158" s="4"/>
      <c r="M158" s="132"/>
    </row>
    <row r="159" spans="1:13" s="6" customFormat="1" ht="14.25" thickBot="1" x14ac:dyDescent="0.2">
      <c r="A159" s="11" t="s">
        <v>100</v>
      </c>
      <c r="B159" s="2">
        <f t="shared" si="12"/>
        <v>0</v>
      </c>
      <c r="C159" s="13" t="e">
        <f t="shared" si="14"/>
        <v>#DIV/0!</v>
      </c>
      <c r="D159" s="13" t="e">
        <f t="shared" si="14"/>
        <v>#DIV/0!</v>
      </c>
      <c r="E159" s="13" t="e">
        <f t="shared" si="14"/>
        <v>#DIV/0!</v>
      </c>
      <c r="F159" s="13" t="e">
        <f t="shared" si="14"/>
        <v>#DIV/0!</v>
      </c>
      <c r="G159" s="13" t="e">
        <f t="shared" si="14"/>
        <v>#DIV/0!</v>
      </c>
      <c r="H159" s="13" t="e">
        <f t="shared" si="14"/>
        <v>#DIV/0!</v>
      </c>
      <c r="I159" s="13" t="e">
        <f t="shared" si="14"/>
        <v>#DIV/0!</v>
      </c>
      <c r="J159" s="13" t="e">
        <f t="shared" si="14"/>
        <v>#DIV/0!</v>
      </c>
      <c r="K159" s="13" t="e">
        <f t="shared" si="11"/>
        <v>#DIV/0!</v>
      </c>
      <c r="L159" s="4"/>
      <c r="M159" s="132"/>
    </row>
    <row r="160" spans="1:13" s="6" customFormat="1" ht="14.25" thickBot="1" x14ac:dyDescent="0.2">
      <c r="A160" s="11" t="s">
        <v>101</v>
      </c>
      <c r="B160" s="2">
        <f t="shared" si="12"/>
        <v>0</v>
      </c>
      <c r="C160" s="13" t="e">
        <f t="shared" si="14"/>
        <v>#DIV/0!</v>
      </c>
      <c r="D160" s="13" t="e">
        <f t="shared" si="14"/>
        <v>#DIV/0!</v>
      </c>
      <c r="E160" s="13" t="e">
        <f t="shared" si="14"/>
        <v>#DIV/0!</v>
      </c>
      <c r="F160" s="13" t="e">
        <f t="shared" si="14"/>
        <v>#DIV/0!</v>
      </c>
      <c r="G160" s="13" t="e">
        <f t="shared" si="14"/>
        <v>#DIV/0!</v>
      </c>
      <c r="H160" s="13" t="e">
        <f t="shared" si="14"/>
        <v>#DIV/0!</v>
      </c>
      <c r="I160" s="13" t="e">
        <f t="shared" si="14"/>
        <v>#DIV/0!</v>
      </c>
      <c r="J160" s="13" t="e">
        <f t="shared" si="14"/>
        <v>#DIV/0!</v>
      </c>
      <c r="K160" s="13" t="e">
        <f t="shared" si="11"/>
        <v>#DIV/0!</v>
      </c>
      <c r="L160" s="4"/>
      <c r="M160" s="132"/>
    </row>
    <row r="161" spans="1:13" s="6" customFormat="1" ht="14.25" thickBot="1" x14ac:dyDescent="0.2">
      <c r="A161" s="11" t="s">
        <v>102</v>
      </c>
      <c r="B161" s="2">
        <f t="shared" si="12"/>
        <v>0</v>
      </c>
      <c r="C161" s="13" t="e">
        <f t="shared" si="14"/>
        <v>#DIV/0!</v>
      </c>
      <c r="D161" s="13" t="e">
        <f t="shared" si="14"/>
        <v>#DIV/0!</v>
      </c>
      <c r="E161" s="13" t="e">
        <f t="shared" si="14"/>
        <v>#DIV/0!</v>
      </c>
      <c r="F161" s="13" t="e">
        <f t="shared" si="14"/>
        <v>#DIV/0!</v>
      </c>
      <c r="G161" s="13" t="e">
        <f t="shared" si="14"/>
        <v>#DIV/0!</v>
      </c>
      <c r="H161" s="13" t="e">
        <f t="shared" si="14"/>
        <v>#DIV/0!</v>
      </c>
      <c r="I161" s="13" t="e">
        <f t="shared" si="14"/>
        <v>#DIV/0!</v>
      </c>
      <c r="J161" s="13" t="e">
        <f t="shared" si="14"/>
        <v>#DIV/0!</v>
      </c>
      <c r="K161" s="13" t="e">
        <f t="shared" si="11"/>
        <v>#DIV/0!</v>
      </c>
      <c r="L161" s="4"/>
      <c r="M161" s="132"/>
    </row>
    <row r="162" spans="1:13" s="6" customFormat="1" ht="14.25" thickBot="1" x14ac:dyDescent="0.2">
      <c r="A162" s="11" t="s">
        <v>103</v>
      </c>
      <c r="B162" s="2">
        <f t="shared" si="12"/>
        <v>0</v>
      </c>
      <c r="C162" s="13" t="e">
        <f t="shared" si="14"/>
        <v>#DIV/0!</v>
      </c>
      <c r="D162" s="13" t="e">
        <f t="shared" si="14"/>
        <v>#DIV/0!</v>
      </c>
      <c r="E162" s="13" t="e">
        <f t="shared" si="14"/>
        <v>#DIV/0!</v>
      </c>
      <c r="F162" s="13" t="e">
        <f t="shared" si="14"/>
        <v>#DIV/0!</v>
      </c>
      <c r="G162" s="13" t="e">
        <f t="shared" si="14"/>
        <v>#DIV/0!</v>
      </c>
      <c r="H162" s="13" t="e">
        <f t="shared" si="14"/>
        <v>#DIV/0!</v>
      </c>
      <c r="I162" s="13" t="e">
        <f t="shared" si="14"/>
        <v>#DIV/0!</v>
      </c>
      <c r="J162" s="13" t="e">
        <f t="shared" si="14"/>
        <v>#DIV/0!</v>
      </c>
      <c r="K162" s="13" t="e">
        <f t="shared" si="11"/>
        <v>#DIV/0!</v>
      </c>
      <c r="L162" s="4"/>
      <c r="M162" s="132"/>
    </row>
    <row r="163" spans="1:13" s="6" customFormat="1" ht="14.25" thickBot="1" x14ac:dyDescent="0.2">
      <c r="A163" s="11" t="s">
        <v>104</v>
      </c>
      <c r="B163" s="2">
        <f t="shared" si="12"/>
        <v>0</v>
      </c>
      <c r="C163" s="13" t="e">
        <f t="shared" si="14"/>
        <v>#DIV/0!</v>
      </c>
      <c r="D163" s="13" t="e">
        <f t="shared" si="14"/>
        <v>#DIV/0!</v>
      </c>
      <c r="E163" s="13" t="e">
        <f t="shared" si="14"/>
        <v>#DIV/0!</v>
      </c>
      <c r="F163" s="13" t="e">
        <f t="shared" si="14"/>
        <v>#DIV/0!</v>
      </c>
      <c r="G163" s="13" t="e">
        <f t="shared" si="14"/>
        <v>#DIV/0!</v>
      </c>
      <c r="H163" s="13" t="e">
        <f t="shared" si="14"/>
        <v>#DIV/0!</v>
      </c>
      <c r="I163" s="13" t="e">
        <f t="shared" si="14"/>
        <v>#DIV/0!</v>
      </c>
      <c r="J163" s="13" t="e">
        <f t="shared" si="14"/>
        <v>#DIV/0!</v>
      </c>
      <c r="K163" s="13" t="e">
        <f t="shared" si="11"/>
        <v>#DIV/0!</v>
      </c>
      <c r="L163" s="4"/>
      <c r="M163" s="132"/>
    </row>
    <row r="164" spans="1:13" s="6" customFormat="1" ht="14.25" thickBot="1" x14ac:dyDescent="0.2">
      <c r="A164" s="11" t="s">
        <v>105</v>
      </c>
      <c r="B164" s="2">
        <f t="shared" si="12"/>
        <v>0</v>
      </c>
      <c r="C164" s="13" t="e">
        <f t="shared" ref="C164:J173" si="15">C96/$K96*100</f>
        <v>#DIV/0!</v>
      </c>
      <c r="D164" s="13" t="e">
        <f t="shared" si="15"/>
        <v>#DIV/0!</v>
      </c>
      <c r="E164" s="13" t="e">
        <f t="shared" si="15"/>
        <v>#DIV/0!</v>
      </c>
      <c r="F164" s="13" t="e">
        <f t="shared" si="15"/>
        <v>#DIV/0!</v>
      </c>
      <c r="G164" s="13" t="e">
        <f t="shared" si="15"/>
        <v>#DIV/0!</v>
      </c>
      <c r="H164" s="13" t="e">
        <f t="shared" si="15"/>
        <v>#DIV/0!</v>
      </c>
      <c r="I164" s="13" t="e">
        <f t="shared" si="15"/>
        <v>#DIV/0!</v>
      </c>
      <c r="J164" s="13" t="e">
        <f t="shared" si="15"/>
        <v>#DIV/0!</v>
      </c>
      <c r="K164" s="13" t="e">
        <f t="shared" si="11"/>
        <v>#DIV/0!</v>
      </c>
      <c r="L164" s="4"/>
      <c r="M164" s="132"/>
    </row>
    <row r="165" spans="1:13" s="6" customFormat="1" ht="14.25" thickBot="1" x14ac:dyDescent="0.2">
      <c r="A165" s="11" t="s">
        <v>106</v>
      </c>
      <c r="B165" s="2">
        <f t="shared" si="12"/>
        <v>0</v>
      </c>
      <c r="C165" s="13" t="e">
        <f t="shared" si="15"/>
        <v>#DIV/0!</v>
      </c>
      <c r="D165" s="13" t="e">
        <f t="shared" si="15"/>
        <v>#DIV/0!</v>
      </c>
      <c r="E165" s="13" t="e">
        <f t="shared" si="15"/>
        <v>#DIV/0!</v>
      </c>
      <c r="F165" s="13" t="e">
        <f t="shared" si="15"/>
        <v>#DIV/0!</v>
      </c>
      <c r="G165" s="13" t="e">
        <f t="shared" si="15"/>
        <v>#DIV/0!</v>
      </c>
      <c r="H165" s="13" t="e">
        <f t="shared" si="15"/>
        <v>#DIV/0!</v>
      </c>
      <c r="I165" s="13" t="e">
        <f t="shared" si="15"/>
        <v>#DIV/0!</v>
      </c>
      <c r="J165" s="13" t="e">
        <f t="shared" si="15"/>
        <v>#DIV/0!</v>
      </c>
      <c r="K165" s="13" t="e">
        <f t="shared" si="11"/>
        <v>#DIV/0!</v>
      </c>
      <c r="L165" s="4"/>
      <c r="M165" s="132"/>
    </row>
    <row r="166" spans="1:13" s="6" customFormat="1" ht="14.25" thickBot="1" x14ac:dyDescent="0.2">
      <c r="A166" s="11" t="s">
        <v>107</v>
      </c>
      <c r="B166" s="2">
        <f t="shared" si="12"/>
        <v>0</v>
      </c>
      <c r="C166" s="13" t="e">
        <f t="shared" si="15"/>
        <v>#DIV/0!</v>
      </c>
      <c r="D166" s="13" t="e">
        <f t="shared" si="15"/>
        <v>#DIV/0!</v>
      </c>
      <c r="E166" s="13" t="e">
        <f t="shared" si="15"/>
        <v>#DIV/0!</v>
      </c>
      <c r="F166" s="13" t="e">
        <f t="shared" si="15"/>
        <v>#DIV/0!</v>
      </c>
      <c r="G166" s="13" t="e">
        <f t="shared" si="15"/>
        <v>#DIV/0!</v>
      </c>
      <c r="H166" s="13" t="e">
        <f t="shared" si="15"/>
        <v>#DIV/0!</v>
      </c>
      <c r="I166" s="13" t="e">
        <f t="shared" si="15"/>
        <v>#DIV/0!</v>
      </c>
      <c r="J166" s="13" t="e">
        <f t="shared" si="15"/>
        <v>#DIV/0!</v>
      </c>
      <c r="K166" s="13" t="e">
        <f t="shared" ref="K166:K183" si="16">K98/$K98*100</f>
        <v>#DIV/0!</v>
      </c>
      <c r="L166" s="4"/>
      <c r="M166" s="132"/>
    </row>
    <row r="167" spans="1:13" s="6" customFormat="1" ht="14.25" thickBot="1" x14ac:dyDescent="0.2">
      <c r="A167" s="11" t="s">
        <v>108</v>
      </c>
      <c r="B167" s="2">
        <f t="shared" si="12"/>
        <v>0</v>
      </c>
      <c r="C167" s="13" t="e">
        <f t="shared" si="15"/>
        <v>#DIV/0!</v>
      </c>
      <c r="D167" s="13" t="e">
        <f t="shared" si="15"/>
        <v>#DIV/0!</v>
      </c>
      <c r="E167" s="13" t="e">
        <f t="shared" si="15"/>
        <v>#DIV/0!</v>
      </c>
      <c r="F167" s="13" t="e">
        <f t="shared" si="15"/>
        <v>#DIV/0!</v>
      </c>
      <c r="G167" s="13" t="e">
        <f t="shared" si="15"/>
        <v>#DIV/0!</v>
      </c>
      <c r="H167" s="13" t="e">
        <f t="shared" si="15"/>
        <v>#DIV/0!</v>
      </c>
      <c r="I167" s="13" t="e">
        <f t="shared" si="15"/>
        <v>#DIV/0!</v>
      </c>
      <c r="J167" s="13" t="e">
        <f t="shared" si="15"/>
        <v>#DIV/0!</v>
      </c>
      <c r="K167" s="13" t="e">
        <f t="shared" si="16"/>
        <v>#DIV/0!</v>
      </c>
      <c r="L167" s="4"/>
      <c r="M167" s="132"/>
    </row>
    <row r="168" spans="1:13" s="6" customFormat="1" ht="14.25" thickBot="1" x14ac:dyDescent="0.2">
      <c r="A168" s="11" t="s">
        <v>109</v>
      </c>
      <c r="B168" s="2">
        <f t="shared" si="12"/>
        <v>0</v>
      </c>
      <c r="C168" s="13" t="e">
        <f t="shared" si="15"/>
        <v>#DIV/0!</v>
      </c>
      <c r="D168" s="13" t="e">
        <f t="shared" si="15"/>
        <v>#DIV/0!</v>
      </c>
      <c r="E168" s="13" t="e">
        <f t="shared" si="15"/>
        <v>#DIV/0!</v>
      </c>
      <c r="F168" s="13" t="e">
        <f t="shared" si="15"/>
        <v>#DIV/0!</v>
      </c>
      <c r="G168" s="13" t="e">
        <f t="shared" si="15"/>
        <v>#DIV/0!</v>
      </c>
      <c r="H168" s="13" t="e">
        <f t="shared" si="15"/>
        <v>#DIV/0!</v>
      </c>
      <c r="I168" s="13" t="e">
        <f t="shared" si="15"/>
        <v>#DIV/0!</v>
      </c>
      <c r="J168" s="13" t="e">
        <f t="shared" si="15"/>
        <v>#DIV/0!</v>
      </c>
      <c r="K168" s="13" t="e">
        <f t="shared" si="16"/>
        <v>#DIV/0!</v>
      </c>
      <c r="L168" s="4"/>
      <c r="M168" s="132"/>
    </row>
    <row r="169" spans="1:13" s="6" customFormat="1" ht="14.25" thickBot="1" x14ac:dyDescent="0.2">
      <c r="A169" s="11" t="s">
        <v>110</v>
      </c>
      <c r="B169" s="2">
        <f t="shared" si="12"/>
        <v>0</v>
      </c>
      <c r="C169" s="13" t="e">
        <f t="shared" si="15"/>
        <v>#DIV/0!</v>
      </c>
      <c r="D169" s="13" t="e">
        <f t="shared" si="15"/>
        <v>#DIV/0!</v>
      </c>
      <c r="E169" s="13" t="e">
        <f t="shared" si="15"/>
        <v>#DIV/0!</v>
      </c>
      <c r="F169" s="13" t="e">
        <f t="shared" si="15"/>
        <v>#DIV/0!</v>
      </c>
      <c r="G169" s="13" t="e">
        <f t="shared" si="15"/>
        <v>#DIV/0!</v>
      </c>
      <c r="H169" s="13" t="e">
        <f t="shared" si="15"/>
        <v>#DIV/0!</v>
      </c>
      <c r="I169" s="13" t="e">
        <f t="shared" si="15"/>
        <v>#DIV/0!</v>
      </c>
      <c r="J169" s="13" t="e">
        <f t="shared" si="15"/>
        <v>#DIV/0!</v>
      </c>
      <c r="K169" s="13" t="e">
        <f t="shared" si="16"/>
        <v>#DIV/0!</v>
      </c>
      <c r="L169" s="4"/>
      <c r="M169" s="132"/>
    </row>
    <row r="170" spans="1:13" s="6" customFormat="1" ht="14.25" thickBot="1" x14ac:dyDescent="0.2">
      <c r="A170" s="11" t="s">
        <v>111</v>
      </c>
      <c r="B170" s="2">
        <f t="shared" si="12"/>
        <v>0</v>
      </c>
      <c r="C170" s="13" t="e">
        <f t="shared" si="15"/>
        <v>#DIV/0!</v>
      </c>
      <c r="D170" s="13" t="e">
        <f t="shared" si="15"/>
        <v>#DIV/0!</v>
      </c>
      <c r="E170" s="13" t="e">
        <f t="shared" si="15"/>
        <v>#DIV/0!</v>
      </c>
      <c r="F170" s="13" t="e">
        <f t="shared" si="15"/>
        <v>#DIV/0!</v>
      </c>
      <c r="G170" s="13" t="e">
        <f t="shared" si="15"/>
        <v>#DIV/0!</v>
      </c>
      <c r="H170" s="13" t="e">
        <f t="shared" si="15"/>
        <v>#DIV/0!</v>
      </c>
      <c r="I170" s="13" t="e">
        <f t="shared" si="15"/>
        <v>#DIV/0!</v>
      </c>
      <c r="J170" s="13" t="e">
        <f t="shared" si="15"/>
        <v>#DIV/0!</v>
      </c>
      <c r="K170" s="13" t="e">
        <f t="shared" si="16"/>
        <v>#DIV/0!</v>
      </c>
      <c r="L170" s="4"/>
      <c r="M170" s="132"/>
    </row>
    <row r="171" spans="1:13" s="6" customFormat="1" ht="14.25" thickBot="1" x14ac:dyDescent="0.2">
      <c r="A171" s="11" t="s">
        <v>112</v>
      </c>
      <c r="B171" s="2">
        <f t="shared" si="12"/>
        <v>0</v>
      </c>
      <c r="C171" s="13" t="e">
        <f t="shared" si="15"/>
        <v>#DIV/0!</v>
      </c>
      <c r="D171" s="13" t="e">
        <f t="shared" si="15"/>
        <v>#DIV/0!</v>
      </c>
      <c r="E171" s="13" t="e">
        <f t="shared" si="15"/>
        <v>#DIV/0!</v>
      </c>
      <c r="F171" s="13" t="e">
        <f t="shared" si="15"/>
        <v>#DIV/0!</v>
      </c>
      <c r="G171" s="13" t="e">
        <f t="shared" si="15"/>
        <v>#DIV/0!</v>
      </c>
      <c r="H171" s="13" t="e">
        <f t="shared" si="15"/>
        <v>#DIV/0!</v>
      </c>
      <c r="I171" s="13" t="e">
        <f t="shared" si="15"/>
        <v>#DIV/0!</v>
      </c>
      <c r="J171" s="13" t="e">
        <f t="shared" si="15"/>
        <v>#DIV/0!</v>
      </c>
      <c r="K171" s="13" t="e">
        <f t="shared" si="16"/>
        <v>#DIV/0!</v>
      </c>
      <c r="L171" s="4"/>
      <c r="M171" s="132"/>
    </row>
    <row r="172" spans="1:13" s="6" customFormat="1" ht="14.25" thickBot="1" x14ac:dyDescent="0.2">
      <c r="A172" s="11" t="s">
        <v>113</v>
      </c>
      <c r="B172" s="2">
        <f t="shared" si="12"/>
        <v>0</v>
      </c>
      <c r="C172" s="13" t="e">
        <f t="shared" si="15"/>
        <v>#DIV/0!</v>
      </c>
      <c r="D172" s="13" t="e">
        <f t="shared" si="15"/>
        <v>#DIV/0!</v>
      </c>
      <c r="E172" s="13" t="e">
        <f t="shared" si="15"/>
        <v>#DIV/0!</v>
      </c>
      <c r="F172" s="13" t="e">
        <f t="shared" si="15"/>
        <v>#DIV/0!</v>
      </c>
      <c r="G172" s="13" t="e">
        <f t="shared" si="15"/>
        <v>#DIV/0!</v>
      </c>
      <c r="H172" s="13" t="e">
        <f t="shared" si="15"/>
        <v>#DIV/0!</v>
      </c>
      <c r="I172" s="13" t="e">
        <f t="shared" si="15"/>
        <v>#DIV/0!</v>
      </c>
      <c r="J172" s="13" t="e">
        <f t="shared" si="15"/>
        <v>#DIV/0!</v>
      </c>
      <c r="K172" s="13" t="e">
        <f t="shared" si="16"/>
        <v>#DIV/0!</v>
      </c>
      <c r="L172" s="4"/>
      <c r="M172" s="132"/>
    </row>
    <row r="173" spans="1:13" s="6" customFormat="1" ht="14.25" thickBot="1" x14ac:dyDescent="0.2">
      <c r="A173" s="11" t="s">
        <v>114</v>
      </c>
      <c r="B173" s="2">
        <f t="shared" si="12"/>
        <v>0</v>
      </c>
      <c r="C173" s="13" t="e">
        <f t="shared" si="15"/>
        <v>#DIV/0!</v>
      </c>
      <c r="D173" s="13" t="e">
        <f t="shared" si="15"/>
        <v>#DIV/0!</v>
      </c>
      <c r="E173" s="13" t="e">
        <f t="shared" si="15"/>
        <v>#DIV/0!</v>
      </c>
      <c r="F173" s="13" t="e">
        <f t="shared" si="15"/>
        <v>#DIV/0!</v>
      </c>
      <c r="G173" s="13" t="e">
        <f t="shared" si="15"/>
        <v>#DIV/0!</v>
      </c>
      <c r="H173" s="13" t="e">
        <f t="shared" si="15"/>
        <v>#DIV/0!</v>
      </c>
      <c r="I173" s="13" t="e">
        <f t="shared" si="15"/>
        <v>#DIV/0!</v>
      </c>
      <c r="J173" s="13" t="e">
        <f t="shared" si="15"/>
        <v>#DIV/0!</v>
      </c>
      <c r="K173" s="13" t="e">
        <f t="shared" si="16"/>
        <v>#DIV/0!</v>
      </c>
      <c r="L173" s="4"/>
      <c r="M173" s="132"/>
    </row>
    <row r="174" spans="1:13" s="6" customFormat="1" ht="14.25" thickBot="1" x14ac:dyDescent="0.2">
      <c r="A174" s="11" t="s">
        <v>115</v>
      </c>
      <c r="B174" s="2">
        <f t="shared" si="12"/>
        <v>0</v>
      </c>
      <c r="C174" s="13" t="e">
        <f t="shared" ref="C174:J183" si="17">C106/$K106*100</f>
        <v>#DIV/0!</v>
      </c>
      <c r="D174" s="13" t="e">
        <f t="shared" si="17"/>
        <v>#DIV/0!</v>
      </c>
      <c r="E174" s="13" t="e">
        <f t="shared" si="17"/>
        <v>#DIV/0!</v>
      </c>
      <c r="F174" s="13" t="e">
        <f t="shared" si="17"/>
        <v>#DIV/0!</v>
      </c>
      <c r="G174" s="13" t="e">
        <f t="shared" si="17"/>
        <v>#DIV/0!</v>
      </c>
      <c r="H174" s="13" t="e">
        <f t="shared" si="17"/>
        <v>#DIV/0!</v>
      </c>
      <c r="I174" s="13" t="e">
        <f t="shared" si="17"/>
        <v>#DIV/0!</v>
      </c>
      <c r="J174" s="13" t="e">
        <f t="shared" si="17"/>
        <v>#DIV/0!</v>
      </c>
      <c r="K174" s="13" t="e">
        <f t="shared" si="16"/>
        <v>#DIV/0!</v>
      </c>
      <c r="L174" s="4"/>
      <c r="M174" s="132"/>
    </row>
    <row r="175" spans="1:13" s="6" customFormat="1" ht="14.25" thickBot="1" x14ac:dyDescent="0.2">
      <c r="A175" s="11" t="s">
        <v>116</v>
      </c>
      <c r="B175" s="2">
        <f t="shared" si="12"/>
        <v>0</v>
      </c>
      <c r="C175" s="13" t="e">
        <f t="shared" si="17"/>
        <v>#DIV/0!</v>
      </c>
      <c r="D175" s="13" t="e">
        <f t="shared" si="17"/>
        <v>#DIV/0!</v>
      </c>
      <c r="E175" s="13" t="e">
        <f t="shared" si="17"/>
        <v>#DIV/0!</v>
      </c>
      <c r="F175" s="13" t="e">
        <f t="shared" si="17"/>
        <v>#DIV/0!</v>
      </c>
      <c r="G175" s="13" t="e">
        <f t="shared" si="17"/>
        <v>#DIV/0!</v>
      </c>
      <c r="H175" s="13" t="e">
        <f t="shared" si="17"/>
        <v>#DIV/0!</v>
      </c>
      <c r="I175" s="13" t="e">
        <f t="shared" si="17"/>
        <v>#DIV/0!</v>
      </c>
      <c r="J175" s="13" t="e">
        <f t="shared" si="17"/>
        <v>#DIV/0!</v>
      </c>
      <c r="K175" s="13" t="e">
        <f t="shared" si="16"/>
        <v>#DIV/0!</v>
      </c>
      <c r="L175" s="4"/>
      <c r="M175" s="132"/>
    </row>
    <row r="176" spans="1:13" s="6" customFormat="1" ht="14.25" thickBot="1" x14ac:dyDescent="0.2">
      <c r="A176" s="11" t="s">
        <v>117</v>
      </c>
      <c r="B176" s="2">
        <f t="shared" si="12"/>
        <v>0</v>
      </c>
      <c r="C176" s="13" t="e">
        <f t="shared" si="17"/>
        <v>#DIV/0!</v>
      </c>
      <c r="D176" s="13" t="e">
        <f t="shared" si="17"/>
        <v>#DIV/0!</v>
      </c>
      <c r="E176" s="13" t="e">
        <f t="shared" si="17"/>
        <v>#DIV/0!</v>
      </c>
      <c r="F176" s="13" t="e">
        <f t="shared" si="17"/>
        <v>#DIV/0!</v>
      </c>
      <c r="G176" s="13" t="e">
        <f t="shared" si="17"/>
        <v>#DIV/0!</v>
      </c>
      <c r="H176" s="13" t="e">
        <f t="shared" si="17"/>
        <v>#DIV/0!</v>
      </c>
      <c r="I176" s="13" t="e">
        <f t="shared" si="17"/>
        <v>#DIV/0!</v>
      </c>
      <c r="J176" s="13" t="e">
        <f t="shared" si="17"/>
        <v>#DIV/0!</v>
      </c>
      <c r="K176" s="13" t="e">
        <f t="shared" si="16"/>
        <v>#DIV/0!</v>
      </c>
      <c r="L176" s="4"/>
      <c r="M176" s="132"/>
    </row>
    <row r="177" spans="1:13" s="6" customFormat="1" ht="14.25" thickBot="1" x14ac:dyDescent="0.2">
      <c r="A177" s="11" t="s">
        <v>118</v>
      </c>
      <c r="B177" s="2">
        <f t="shared" si="12"/>
        <v>0</v>
      </c>
      <c r="C177" s="13" t="e">
        <f t="shared" si="17"/>
        <v>#DIV/0!</v>
      </c>
      <c r="D177" s="13" t="e">
        <f t="shared" si="17"/>
        <v>#DIV/0!</v>
      </c>
      <c r="E177" s="13" t="e">
        <f t="shared" si="17"/>
        <v>#DIV/0!</v>
      </c>
      <c r="F177" s="13" t="e">
        <f t="shared" si="17"/>
        <v>#DIV/0!</v>
      </c>
      <c r="G177" s="13" t="e">
        <f t="shared" si="17"/>
        <v>#DIV/0!</v>
      </c>
      <c r="H177" s="13" t="e">
        <f t="shared" si="17"/>
        <v>#DIV/0!</v>
      </c>
      <c r="I177" s="13" t="e">
        <f t="shared" si="17"/>
        <v>#DIV/0!</v>
      </c>
      <c r="J177" s="13" t="e">
        <f t="shared" si="17"/>
        <v>#DIV/0!</v>
      </c>
      <c r="K177" s="13" t="e">
        <f t="shared" si="16"/>
        <v>#DIV/0!</v>
      </c>
      <c r="L177" s="4"/>
      <c r="M177" s="132"/>
    </row>
    <row r="178" spans="1:13" s="6" customFormat="1" ht="14.25" thickBot="1" x14ac:dyDescent="0.2">
      <c r="A178" s="11" t="s">
        <v>119</v>
      </c>
      <c r="B178" s="2">
        <f t="shared" si="12"/>
        <v>0</v>
      </c>
      <c r="C178" s="13" t="e">
        <f t="shared" si="17"/>
        <v>#DIV/0!</v>
      </c>
      <c r="D178" s="13" t="e">
        <f t="shared" si="17"/>
        <v>#DIV/0!</v>
      </c>
      <c r="E178" s="13" t="e">
        <f t="shared" si="17"/>
        <v>#DIV/0!</v>
      </c>
      <c r="F178" s="13" t="e">
        <f t="shared" si="17"/>
        <v>#DIV/0!</v>
      </c>
      <c r="G178" s="13" t="e">
        <f t="shared" si="17"/>
        <v>#DIV/0!</v>
      </c>
      <c r="H178" s="13" t="e">
        <f t="shared" si="17"/>
        <v>#DIV/0!</v>
      </c>
      <c r="I178" s="13" t="e">
        <f t="shared" si="17"/>
        <v>#DIV/0!</v>
      </c>
      <c r="J178" s="13" t="e">
        <f t="shared" si="17"/>
        <v>#DIV/0!</v>
      </c>
      <c r="K178" s="13" t="e">
        <f t="shared" si="16"/>
        <v>#DIV/0!</v>
      </c>
      <c r="L178" s="4"/>
      <c r="M178" s="132"/>
    </row>
    <row r="179" spans="1:13" s="6" customFormat="1" ht="14.25" thickBot="1" x14ac:dyDescent="0.2">
      <c r="A179" s="11" t="s">
        <v>120</v>
      </c>
      <c r="B179" s="2">
        <f t="shared" si="12"/>
        <v>0</v>
      </c>
      <c r="C179" s="13" t="e">
        <f t="shared" si="17"/>
        <v>#DIV/0!</v>
      </c>
      <c r="D179" s="13" t="e">
        <f t="shared" si="17"/>
        <v>#DIV/0!</v>
      </c>
      <c r="E179" s="13" t="e">
        <f t="shared" si="17"/>
        <v>#DIV/0!</v>
      </c>
      <c r="F179" s="13" t="e">
        <f t="shared" si="17"/>
        <v>#DIV/0!</v>
      </c>
      <c r="G179" s="13" t="e">
        <f t="shared" si="17"/>
        <v>#DIV/0!</v>
      </c>
      <c r="H179" s="13" t="e">
        <f t="shared" si="17"/>
        <v>#DIV/0!</v>
      </c>
      <c r="I179" s="13" t="e">
        <f t="shared" si="17"/>
        <v>#DIV/0!</v>
      </c>
      <c r="J179" s="13" t="e">
        <f t="shared" si="17"/>
        <v>#DIV/0!</v>
      </c>
      <c r="K179" s="13" t="e">
        <f t="shared" si="16"/>
        <v>#DIV/0!</v>
      </c>
      <c r="L179" s="4"/>
      <c r="M179" s="132"/>
    </row>
    <row r="180" spans="1:13" s="6" customFormat="1" ht="14.25" thickBot="1" x14ac:dyDescent="0.2">
      <c r="A180" s="11" t="s">
        <v>121</v>
      </c>
      <c r="B180" s="2">
        <f t="shared" si="12"/>
        <v>0</v>
      </c>
      <c r="C180" s="13" t="e">
        <f t="shared" si="17"/>
        <v>#DIV/0!</v>
      </c>
      <c r="D180" s="13" t="e">
        <f t="shared" si="17"/>
        <v>#DIV/0!</v>
      </c>
      <c r="E180" s="13" t="e">
        <f t="shared" si="17"/>
        <v>#DIV/0!</v>
      </c>
      <c r="F180" s="13" t="e">
        <f t="shared" si="17"/>
        <v>#DIV/0!</v>
      </c>
      <c r="G180" s="13" t="e">
        <f t="shared" si="17"/>
        <v>#DIV/0!</v>
      </c>
      <c r="H180" s="13" t="e">
        <f t="shared" si="17"/>
        <v>#DIV/0!</v>
      </c>
      <c r="I180" s="13" t="e">
        <f t="shared" si="17"/>
        <v>#DIV/0!</v>
      </c>
      <c r="J180" s="13" t="e">
        <f t="shared" si="17"/>
        <v>#DIV/0!</v>
      </c>
      <c r="K180" s="13" t="e">
        <f t="shared" si="16"/>
        <v>#DIV/0!</v>
      </c>
      <c r="L180" s="4"/>
      <c r="M180" s="132"/>
    </row>
    <row r="181" spans="1:13" s="6" customFormat="1" ht="14.25" thickBot="1" x14ac:dyDescent="0.2">
      <c r="A181" s="11" t="s">
        <v>122</v>
      </c>
      <c r="B181" s="2">
        <f t="shared" si="12"/>
        <v>0</v>
      </c>
      <c r="C181" s="13" t="e">
        <f t="shared" si="17"/>
        <v>#DIV/0!</v>
      </c>
      <c r="D181" s="13" t="e">
        <f t="shared" si="17"/>
        <v>#DIV/0!</v>
      </c>
      <c r="E181" s="13" t="e">
        <f t="shared" si="17"/>
        <v>#DIV/0!</v>
      </c>
      <c r="F181" s="13" t="e">
        <f t="shared" si="17"/>
        <v>#DIV/0!</v>
      </c>
      <c r="G181" s="13" t="e">
        <f t="shared" si="17"/>
        <v>#DIV/0!</v>
      </c>
      <c r="H181" s="13" t="e">
        <f t="shared" si="17"/>
        <v>#DIV/0!</v>
      </c>
      <c r="I181" s="13" t="e">
        <f t="shared" si="17"/>
        <v>#DIV/0!</v>
      </c>
      <c r="J181" s="13" t="e">
        <f t="shared" si="17"/>
        <v>#DIV/0!</v>
      </c>
      <c r="K181" s="13" t="e">
        <f t="shared" si="16"/>
        <v>#DIV/0!</v>
      </c>
      <c r="L181" s="4"/>
      <c r="M181" s="132"/>
    </row>
    <row r="182" spans="1:13" s="6" customFormat="1" ht="14.25" thickBot="1" x14ac:dyDescent="0.2">
      <c r="A182" s="11" t="s">
        <v>123</v>
      </c>
      <c r="B182" s="2">
        <f t="shared" si="12"/>
        <v>0</v>
      </c>
      <c r="C182" s="13" t="e">
        <f t="shared" si="17"/>
        <v>#DIV/0!</v>
      </c>
      <c r="D182" s="13" t="e">
        <f t="shared" si="17"/>
        <v>#DIV/0!</v>
      </c>
      <c r="E182" s="13" t="e">
        <f t="shared" si="17"/>
        <v>#DIV/0!</v>
      </c>
      <c r="F182" s="13" t="e">
        <f t="shared" si="17"/>
        <v>#DIV/0!</v>
      </c>
      <c r="G182" s="13" t="e">
        <f t="shared" si="17"/>
        <v>#DIV/0!</v>
      </c>
      <c r="H182" s="13" t="e">
        <f t="shared" si="17"/>
        <v>#DIV/0!</v>
      </c>
      <c r="I182" s="13" t="e">
        <f t="shared" si="17"/>
        <v>#DIV/0!</v>
      </c>
      <c r="J182" s="13" t="e">
        <f t="shared" si="17"/>
        <v>#DIV/0!</v>
      </c>
      <c r="K182" s="13" t="e">
        <f t="shared" si="16"/>
        <v>#DIV/0!</v>
      </c>
      <c r="L182" s="4"/>
      <c r="M182" s="132"/>
    </row>
    <row r="183" spans="1:13" s="6" customFormat="1" ht="14.25" thickBot="1" x14ac:dyDescent="0.2">
      <c r="A183" s="11"/>
      <c r="B183" s="2">
        <f t="shared" si="12"/>
        <v>0</v>
      </c>
      <c r="C183" s="13" t="e">
        <f t="shared" si="17"/>
        <v>#DIV/0!</v>
      </c>
      <c r="D183" s="13" t="e">
        <f t="shared" si="17"/>
        <v>#DIV/0!</v>
      </c>
      <c r="E183" s="13" t="e">
        <f t="shared" si="17"/>
        <v>#DIV/0!</v>
      </c>
      <c r="F183" s="13" t="e">
        <f t="shared" si="17"/>
        <v>#DIV/0!</v>
      </c>
      <c r="G183" s="13" t="e">
        <f t="shared" si="17"/>
        <v>#DIV/0!</v>
      </c>
      <c r="H183" s="13" t="e">
        <f t="shared" si="17"/>
        <v>#DIV/0!</v>
      </c>
      <c r="I183" s="13" t="e">
        <f t="shared" si="17"/>
        <v>#DIV/0!</v>
      </c>
      <c r="J183" s="13" t="e">
        <f t="shared" si="17"/>
        <v>#DIV/0!</v>
      </c>
      <c r="K183" s="13" t="e">
        <f t="shared" si="16"/>
        <v>#DIV/0!</v>
      </c>
      <c r="L183" s="4"/>
      <c r="M183" s="132"/>
    </row>
  </sheetData>
  <mergeCells count="3">
    <mergeCell ref="C3:K3"/>
    <mergeCell ref="C63:K63"/>
    <mergeCell ref="C131:K131"/>
  </mergeCells>
  <phoneticPr fontId="9"/>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V243"/>
  <sheetViews>
    <sheetView topLeftCell="D116" zoomScale="85" zoomScaleNormal="85" workbookViewId="0">
      <selection activeCell="Q129" sqref="Q129:T129"/>
    </sheetView>
  </sheetViews>
  <sheetFormatPr defaultRowHeight="13.5" x14ac:dyDescent="0.15"/>
  <cols>
    <col min="2" max="2" width="23.625" customWidth="1"/>
    <col min="3" max="3" width="9.5" bestFit="1" customWidth="1"/>
    <col min="13" max="13" width="25.375" customWidth="1"/>
    <col min="18" max="18" width="9.5" bestFit="1" customWidth="1"/>
    <col min="21" max="22" width="9.5" bestFit="1" customWidth="1"/>
    <col min="23" max="24" width="9.125" bestFit="1" customWidth="1"/>
  </cols>
  <sheetData>
    <row r="1" spans="1:22" x14ac:dyDescent="0.15">
      <c r="A1" s="22"/>
      <c r="B1" s="22"/>
      <c r="C1" s="95" t="str">
        <f>素データ!C1</f>
        <v>販売購入形態=マルチ取引</v>
      </c>
      <c r="D1" s="95"/>
      <c r="E1" s="95"/>
      <c r="F1" s="95"/>
      <c r="G1" s="96" t="str">
        <f>素データ!G1</f>
        <v>データ出所：国民生活センター「消費生活相談データベース(PIO-NET)」</v>
      </c>
      <c r="H1" s="95"/>
      <c r="I1" s="95"/>
      <c r="J1" s="95"/>
      <c r="K1" s="95"/>
      <c r="L1" s="98"/>
      <c r="M1" s="98"/>
      <c r="N1" s="98"/>
      <c r="O1" s="97" t="s">
        <v>197</v>
      </c>
      <c r="P1" s="22"/>
      <c r="Q1" s="22"/>
      <c r="R1" s="22"/>
      <c r="S1" s="22"/>
      <c r="T1" s="22"/>
      <c r="U1" s="22"/>
      <c r="V1" s="22"/>
    </row>
    <row r="2" spans="1:22" ht="14.25" thickBot="1" x14ac:dyDescent="0.2">
      <c r="A2" s="22" t="str">
        <f>素データ!A2</f>
        <v>相談件数上位20項目</v>
      </c>
      <c r="B2" s="22"/>
      <c r="C2" s="95" t="str">
        <f>素データ!C2</f>
        <v>2015年度</v>
      </c>
      <c r="D2" s="95"/>
      <c r="E2" s="95"/>
      <c r="F2" s="95"/>
      <c r="G2" s="95" t="str">
        <f>素データ!G2</f>
        <v>2015年7月24日現在</v>
      </c>
      <c r="H2" s="95"/>
      <c r="I2" s="95"/>
      <c r="J2" s="95"/>
      <c r="K2" s="95"/>
      <c r="L2" s="98"/>
      <c r="M2" s="98"/>
      <c r="N2" s="100" t="s">
        <v>199</v>
      </c>
      <c r="O2" s="99" t="s">
        <v>198</v>
      </c>
      <c r="P2" s="22"/>
      <c r="Q2" s="22"/>
      <c r="R2" s="22"/>
      <c r="S2" s="22"/>
      <c r="T2" s="22"/>
      <c r="U2" s="22"/>
      <c r="V2" s="22"/>
    </row>
    <row r="3" spans="1:22" ht="14.25" thickBot="1" x14ac:dyDescent="0.2">
      <c r="A3" s="101"/>
      <c r="B3" s="102" t="s">
        <v>295</v>
      </c>
      <c r="C3" s="218" t="s">
        <v>271</v>
      </c>
      <c r="D3" s="219"/>
      <c r="E3" s="219"/>
      <c r="F3" s="219"/>
      <c r="G3" s="219"/>
      <c r="H3" s="219"/>
      <c r="I3" s="219"/>
      <c r="J3" s="219"/>
      <c r="K3" s="221"/>
      <c r="L3" s="98"/>
      <c r="N3" s="98"/>
      <c r="O3" s="22"/>
      <c r="P3" s="22"/>
      <c r="Q3" s="22"/>
      <c r="R3" s="22"/>
      <c r="S3" s="22"/>
      <c r="T3" s="22"/>
      <c r="U3" s="22"/>
      <c r="V3" s="22"/>
    </row>
    <row r="4" spans="1:22" ht="14.25" thickBot="1" x14ac:dyDescent="0.2">
      <c r="A4" s="103" t="s">
        <v>6</v>
      </c>
      <c r="B4" s="104"/>
      <c r="C4" s="2" t="s">
        <v>256</v>
      </c>
      <c r="D4" s="2" t="s">
        <v>257</v>
      </c>
      <c r="E4" s="2" t="s">
        <v>258</v>
      </c>
      <c r="F4" s="2" t="s">
        <v>259</v>
      </c>
      <c r="G4" s="2" t="s">
        <v>260</v>
      </c>
      <c r="H4" s="2" t="s">
        <v>261</v>
      </c>
      <c r="I4" s="2" t="s">
        <v>194</v>
      </c>
      <c r="J4" s="2" t="s">
        <v>262</v>
      </c>
      <c r="K4" s="105" t="s">
        <v>0</v>
      </c>
      <c r="L4" s="98"/>
      <c r="N4" s="98"/>
      <c r="O4" s="22"/>
      <c r="P4" s="22"/>
      <c r="Q4" s="22"/>
      <c r="R4" s="22"/>
      <c r="S4" s="22"/>
      <c r="T4" s="22"/>
      <c r="U4" s="22"/>
      <c r="V4" s="22"/>
    </row>
    <row r="5" spans="1:22" ht="14.25" thickBot="1" x14ac:dyDescent="0.2">
      <c r="A5" s="106" t="s">
        <v>200</v>
      </c>
      <c r="B5" s="107" t="str">
        <f>素データ!B5</f>
        <v>健康食品</v>
      </c>
      <c r="C5" s="108">
        <f>素データ!C5</f>
        <v>1</v>
      </c>
      <c r="D5" s="108">
        <f>素データ!D5</f>
        <v>150</v>
      </c>
      <c r="E5" s="108">
        <f>素データ!E5</f>
        <v>75</v>
      </c>
      <c r="F5" s="108">
        <f>素データ!F5</f>
        <v>63</v>
      </c>
      <c r="G5" s="108">
        <f>素データ!G5</f>
        <v>59</v>
      </c>
      <c r="H5" s="108">
        <f>素データ!H5</f>
        <v>69</v>
      </c>
      <c r="I5" s="108">
        <f>素データ!I5</f>
        <v>99</v>
      </c>
      <c r="J5" s="108">
        <f>素データ!J5</f>
        <v>44</v>
      </c>
      <c r="K5" s="108">
        <f>素データ!K5</f>
        <v>560</v>
      </c>
      <c r="L5" s="98"/>
      <c r="M5" s="98"/>
      <c r="N5" s="98"/>
      <c r="O5" s="22"/>
      <c r="P5" s="22"/>
      <c r="Q5" s="22"/>
      <c r="R5" s="22"/>
      <c r="S5" s="22"/>
      <c r="T5" s="22"/>
      <c r="U5" s="22"/>
      <c r="V5" s="22"/>
    </row>
    <row r="6" spans="1:22" ht="14.25" thickBot="1" x14ac:dyDescent="0.2">
      <c r="A6" s="106" t="s">
        <v>201</v>
      </c>
      <c r="B6" s="107" t="str">
        <f>素データ!B6</f>
        <v>化粧品</v>
      </c>
      <c r="C6" s="108">
        <f>素データ!C6</f>
        <v>4</v>
      </c>
      <c r="D6" s="108">
        <f>素データ!D6</f>
        <v>149</v>
      </c>
      <c r="E6" s="108">
        <f>素データ!E6</f>
        <v>35</v>
      </c>
      <c r="F6" s="108">
        <f>素データ!F6</f>
        <v>50</v>
      </c>
      <c r="G6" s="108">
        <f>素データ!G6</f>
        <v>45</v>
      </c>
      <c r="H6" s="108">
        <f>素データ!H6</f>
        <v>48</v>
      </c>
      <c r="I6" s="108">
        <f>素データ!I6</f>
        <v>45</v>
      </c>
      <c r="J6" s="108">
        <f>素データ!J6</f>
        <v>30</v>
      </c>
      <c r="K6" s="108">
        <f>素データ!K6</f>
        <v>406</v>
      </c>
      <c r="L6" s="98"/>
      <c r="M6" s="98"/>
      <c r="N6" s="98"/>
      <c r="O6" s="22"/>
      <c r="P6" s="22"/>
      <c r="Q6" s="22"/>
      <c r="R6" s="22"/>
      <c r="S6" s="22"/>
      <c r="T6" s="22"/>
      <c r="U6" s="22"/>
      <c r="V6" s="22"/>
    </row>
    <row r="7" spans="1:22" ht="14.25" thickBot="1" x14ac:dyDescent="0.2">
      <c r="A7" s="106" t="s">
        <v>202</v>
      </c>
      <c r="B7" s="107" t="str">
        <f>素データ!B7</f>
        <v>ファンド型投資商品</v>
      </c>
      <c r="C7" s="108">
        <f>素データ!C7</f>
        <v>4</v>
      </c>
      <c r="D7" s="108">
        <f>素データ!D7</f>
        <v>19</v>
      </c>
      <c r="E7" s="108">
        <f>素データ!E7</f>
        <v>18</v>
      </c>
      <c r="F7" s="108">
        <f>素データ!F7</f>
        <v>31</v>
      </c>
      <c r="G7" s="108">
        <f>素データ!G7</f>
        <v>34</v>
      </c>
      <c r="H7" s="108">
        <f>素データ!H7</f>
        <v>42</v>
      </c>
      <c r="I7" s="108">
        <f>素データ!I7</f>
        <v>49</v>
      </c>
      <c r="J7" s="108">
        <f>素データ!J7</f>
        <v>23</v>
      </c>
      <c r="K7" s="108">
        <f>素データ!K7</f>
        <v>220</v>
      </c>
      <c r="L7" s="98"/>
      <c r="M7" s="98"/>
      <c r="N7" s="98"/>
      <c r="O7" s="22"/>
      <c r="P7" s="22"/>
      <c r="Q7" s="22"/>
      <c r="R7" s="22"/>
      <c r="S7" s="22"/>
      <c r="T7" s="22"/>
      <c r="U7" s="22"/>
      <c r="V7" s="22"/>
    </row>
    <row r="8" spans="1:22" ht="14.25" thickBot="1" x14ac:dyDescent="0.2">
      <c r="A8" s="106" t="s">
        <v>203</v>
      </c>
      <c r="B8" s="107" t="str">
        <f>素データ!B8</f>
        <v>商品一般</v>
      </c>
      <c r="C8" s="108">
        <f>素データ!C8</f>
        <v>6</v>
      </c>
      <c r="D8" s="108">
        <f>素データ!D8</f>
        <v>76</v>
      </c>
      <c r="E8" s="108">
        <f>素データ!E8</f>
        <v>22</v>
      </c>
      <c r="F8" s="108">
        <f>素データ!F8</f>
        <v>14</v>
      </c>
      <c r="G8" s="108">
        <f>素データ!G8</f>
        <v>10</v>
      </c>
      <c r="H8" s="108">
        <f>素データ!H8</f>
        <v>17</v>
      </c>
      <c r="I8" s="108">
        <f>素データ!I8</f>
        <v>21</v>
      </c>
      <c r="J8" s="108">
        <f>素データ!J8</f>
        <v>30</v>
      </c>
      <c r="K8" s="108">
        <f>素データ!K8</f>
        <v>196</v>
      </c>
      <c r="L8" s="98"/>
      <c r="M8" s="98"/>
      <c r="N8" s="98"/>
      <c r="O8" s="22"/>
      <c r="P8" s="22"/>
      <c r="Q8" s="22"/>
      <c r="R8" s="22"/>
      <c r="S8" s="22"/>
      <c r="T8" s="22"/>
      <c r="U8" s="22"/>
      <c r="V8" s="22"/>
    </row>
    <row r="9" spans="1:22" ht="14.25" thickBot="1" x14ac:dyDescent="0.2">
      <c r="A9" s="106" t="s">
        <v>204</v>
      </c>
      <c r="B9" s="107" t="str">
        <f>素データ!B9</f>
        <v>内職・副業</v>
      </c>
      <c r="C9" s="108">
        <f>素データ!C9</f>
        <v>4</v>
      </c>
      <c r="D9" s="108">
        <f>素データ!D9</f>
        <v>92</v>
      </c>
      <c r="E9" s="108">
        <f>素データ!E9</f>
        <v>15</v>
      </c>
      <c r="F9" s="108">
        <f>素データ!F9</f>
        <v>7</v>
      </c>
      <c r="G9" s="108">
        <f>素データ!G9</f>
        <v>9</v>
      </c>
      <c r="H9" s="108">
        <f>素データ!H9</f>
        <v>9</v>
      </c>
      <c r="I9" s="108">
        <f>素データ!I9</f>
        <v>4</v>
      </c>
      <c r="J9" s="108">
        <f>素データ!J9</f>
        <v>8</v>
      </c>
      <c r="K9" s="108">
        <f>素データ!K9</f>
        <v>148</v>
      </c>
      <c r="L9" s="98"/>
      <c r="M9" s="98"/>
      <c r="N9" s="98"/>
      <c r="O9" s="22"/>
      <c r="P9" s="22"/>
      <c r="Q9" s="22"/>
      <c r="R9" s="22"/>
      <c r="S9" s="22"/>
      <c r="T9" s="22"/>
      <c r="U9" s="22"/>
      <c r="V9" s="22"/>
    </row>
    <row r="10" spans="1:22" ht="14.25" thickBot="1" x14ac:dyDescent="0.2">
      <c r="A10" s="106" t="s">
        <v>205</v>
      </c>
      <c r="B10" s="107" t="str">
        <f>素データ!B10</f>
        <v>飲料</v>
      </c>
      <c r="C10" s="108">
        <f>素データ!C10</f>
        <v>0</v>
      </c>
      <c r="D10" s="108">
        <f>素データ!D10</f>
        <v>12</v>
      </c>
      <c r="E10" s="108">
        <f>素データ!E10</f>
        <v>11</v>
      </c>
      <c r="F10" s="108">
        <f>素データ!F10</f>
        <v>13</v>
      </c>
      <c r="G10" s="108">
        <f>素データ!G10</f>
        <v>20</v>
      </c>
      <c r="H10" s="108">
        <f>素データ!H10</f>
        <v>23</v>
      </c>
      <c r="I10" s="108">
        <f>素データ!I10</f>
        <v>25</v>
      </c>
      <c r="J10" s="108">
        <f>素データ!J10</f>
        <v>15</v>
      </c>
      <c r="K10" s="108">
        <f>素データ!K10</f>
        <v>119</v>
      </c>
      <c r="L10" s="98"/>
      <c r="M10" s="98"/>
      <c r="N10" s="98"/>
      <c r="O10" s="22"/>
      <c r="P10" s="22"/>
      <c r="Q10" s="22"/>
      <c r="R10" s="22"/>
      <c r="S10" s="22"/>
      <c r="T10" s="22"/>
      <c r="U10" s="22"/>
      <c r="V10" s="22"/>
    </row>
    <row r="11" spans="1:22" ht="14.25" thickBot="1" x14ac:dyDescent="0.2">
      <c r="A11" s="106" t="s">
        <v>206</v>
      </c>
      <c r="B11" s="107" t="str">
        <f>素データ!B11</f>
        <v>食器・台所用品</v>
      </c>
      <c r="C11" s="108">
        <f>素データ!C11</f>
        <v>0</v>
      </c>
      <c r="D11" s="108">
        <f>素データ!D11</f>
        <v>20</v>
      </c>
      <c r="E11" s="108">
        <f>素データ!E11</f>
        <v>9</v>
      </c>
      <c r="F11" s="108">
        <f>素データ!F11</f>
        <v>13</v>
      </c>
      <c r="G11" s="108">
        <f>素データ!G11</f>
        <v>18</v>
      </c>
      <c r="H11" s="108">
        <f>素データ!H11</f>
        <v>19</v>
      </c>
      <c r="I11" s="108">
        <f>素データ!I11</f>
        <v>23</v>
      </c>
      <c r="J11" s="108">
        <f>素データ!J11</f>
        <v>5</v>
      </c>
      <c r="K11" s="108">
        <f>素データ!K11</f>
        <v>107</v>
      </c>
      <c r="L11" s="98"/>
      <c r="M11" s="98"/>
      <c r="N11" s="98"/>
      <c r="O11" s="22"/>
      <c r="P11" s="22"/>
      <c r="Q11" s="22"/>
      <c r="R11" s="22"/>
      <c r="S11" s="22"/>
      <c r="T11" s="22"/>
      <c r="U11" s="22"/>
      <c r="V11" s="22"/>
    </row>
    <row r="12" spans="1:22" ht="14.25" thickBot="1" x14ac:dyDescent="0.2">
      <c r="A12" s="106" t="s">
        <v>207</v>
      </c>
      <c r="B12" s="107" t="str">
        <f>素データ!B12</f>
        <v>放送・コンテンツ等</v>
      </c>
      <c r="C12" s="108">
        <f>素データ!C12</f>
        <v>2</v>
      </c>
      <c r="D12" s="108">
        <f>素データ!D12</f>
        <v>49</v>
      </c>
      <c r="E12" s="108">
        <f>素データ!E12</f>
        <v>10</v>
      </c>
      <c r="F12" s="108">
        <f>素データ!F12</f>
        <v>17</v>
      </c>
      <c r="G12" s="108">
        <f>素データ!G12</f>
        <v>12</v>
      </c>
      <c r="H12" s="108">
        <f>素データ!H12</f>
        <v>2</v>
      </c>
      <c r="I12" s="108">
        <f>素データ!I12</f>
        <v>6</v>
      </c>
      <c r="J12" s="108">
        <f>素データ!J12</f>
        <v>1</v>
      </c>
      <c r="K12" s="108">
        <f>素データ!K12</f>
        <v>99</v>
      </c>
      <c r="L12" s="98"/>
      <c r="M12" s="98"/>
      <c r="N12" s="98"/>
      <c r="O12" s="22"/>
      <c r="P12" s="22"/>
      <c r="Q12" s="22"/>
      <c r="R12" s="22"/>
      <c r="S12" s="22"/>
      <c r="T12" s="22"/>
      <c r="U12" s="22"/>
      <c r="V12" s="22"/>
    </row>
    <row r="13" spans="1:22" ht="14.25" thickBot="1" x14ac:dyDescent="0.2">
      <c r="A13" s="106" t="s">
        <v>208</v>
      </c>
      <c r="B13" s="107" t="str">
        <f>素データ!B13</f>
        <v>役務一般</v>
      </c>
      <c r="C13" s="108">
        <f>素データ!C13</f>
        <v>1</v>
      </c>
      <c r="D13" s="108">
        <f>素データ!D13</f>
        <v>26</v>
      </c>
      <c r="E13" s="108">
        <f>素データ!E13</f>
        <v>18</v>
      </c>
      <c r="F13" s="108">
        <f>素データ!F13</f>
        <v>11</v>
      </c>
      <c r="G13" s="108">
        <f>素データ!G13</f>
        <v>12</v>
      </c>
      <c r="H13" s="108">
        <f>素データ!H13</f>
        <v>10</v>
      </c>
      <c r="I13" s="108">
        <f>素データ!I13</f>
        <v>7</v>
      </c>
      <c r="J13" s="108">
        <f>素データ!J13</f>
        <v>5</v>
      </c>
      <c r="K13" s="108">
        <f>素データ!K13</f>
        <v>90</v>
      </c>
      <c r="L13" s="98"/>
      <c r="M13" s="98"/>
      <c r="N13" s="98"/>
      <c r="O13" s="22"/>
      <c r="P13" s="22"/>
      <c r="Q13" s="22"/>
      <c r="R13" s="22"/>
      <c r="S13" s="22"/>
      <c r="T13" s="22"/>
      <c r="U13" s="22"/>
      <c r="V13" s="22"/>
    </row>
    <row r="14" spans="1:22" ht="14.25" thickBot="1" x14ac:dyDescent="0.2">
      <c r="A14" s="106" t="s">
        <v>209</v>
      </c>
      <c r="B14" s="107" t="str">
        <f>素データ!B14</f>
        <v>学習教材</v>
      </c>
      <c r="C14" s="108">
        <f>素データ!C14</f>
        <v>3</v>
      </c>
      <c r="D14" s="108">
        <f>素データ!D14</f>
        <v>45</v>
      </c>
      <c r="E14" s="108">
        <f>素データ!E14</f>
        <v>2</v>
      </c>
      <c r="F14" s="108">
        <f>素データ!F14</f>
        <v>2</v>
      </c>
      <c r="G14" s="108">
        <f>素データ!G14</f>
        <v>0</v>
      </c>
      <c r="H14" s="108">
        <f>素データ!H14</f>
        <v>3</v>
      </c>
      <c r="I14" s="108">
        <f>素データ!I14</f>
        <v>0</v>
      </c>
      <c r="J14" s="108">
        <f>素データ!J14</f>
        <v>1</v>
      </c>
      <c r="K14" s="108">
        <f>素データ!K14</f>
        <v>56</v>
      </c>
      <c r="L14" s="98"/>
      <c r="M14" s="98"/>
      <c r="N14" s="98"/>
      <c r="O14" s="22"/>
      <c r="P14" s="22"/>
      <c r="Q14" s="22"/>
      <c r="R14" s="22"/>
      <c r="S14" s="22"/>
      <c r="T14" s="22"/>
      <c r="U14" s="22"/>
      <c r="V14" s="22"/>
    </row>
    <row r="15" spans="1:22" ht="14.25" thickBot="1" x14ac:dyDescent="0.2">
      <c r="A15" s="106" t="s">
        <v>210</v>
      </c>
      <c r="B15" s="107" t="str">
        <f>素データ!B15</f>
        <v>医療用具</v>
      </c>
      <c r="C15" s="108">
        <f>素データ!C15</f>
        <v>0</v>
      </c>
      <c r="D15" s="108">
        <f>素データ!D15</f>
        <v>8</v>
      </c>
      <c r="E15" s="108">
        <f>素データ!E15</f>
        <v>0</v>
      </c>
      <c r="F15" s="108">
        <f>素データ!F15</f>
        <v>4</v>
      </c>
      <c r="G15" s="108">
        <f>素データ!G15</f>
        <v>5</v>
      </c>
      <c r="H15" s="108">
        <f>素データ!H15</f>
        <v>10</v>
      </c>
      <c r="I15" s="108">
        <f>素データ!I15</f>
        <v>21</v>
      </c>
      <c r="J15" s="108">
        <f>素データ!J15</f>
        <v>2</v>
      </c>
      <c r="K15" s="108">
        <f>素データ!K15</f>
        <v>50</v>
      </c>
      <c r="L15" s="98"/>
      <c r="M15" s="98"/>
      <c r="N15" s="98"/>
      <c r="O15" s="22"/>
      <c r="P15" s="22"/>
      <c r="Q15" s="22"/>
      <c r="R15" s="22"/>
      <c r="S15" s="22"/>
      <c r="T15" s="22"/>
      <c r="U15" s="22"/>
      <c r="V15" s="22"/>
    </row>
    <row r="16" spans="1:22" ht="14.25" thickBot="1" x14ac:dyDescent="0.2">
      <c r="A16" s="106" t="s">
        <v>211</v>
      </c>
      <c r="B16" s="107" t="str">
        <f>素データ!B16</f>
        <v>教室・講座</v>
      </c>
      <c r="C16" s="108">
        <f>素データ!C16</f>
        <v>5</v>
      </c>
      <c r="D16" s="108">
        <f>素データ!D16</f>
        <v>25</v>
      </c>
      <c r="E16" s="108">
        <f>素データ!E16</f>
        <v>5</v>
      </c>
      <c r="F16" s="108">
        <f>素データ!F16</f>
        <v>6</v>
      </c>
      <c r="G16" s="108">
        <f>素データ!G16</f>
        <v>4</v>
      </c>
      <c r="H16" s="108">
        <f>素データ!H16</f>
        <v>1</v>
      </c>
      <c r="I16" s="108">
        <f>素データ!I16</f>
        <v>0</v>
      </c>
      <c r="J16" s="108">
        <f>素データ!J16</f>
        <v>1</v>
      </c>
      <c r="K16" s="108">
        <f>素データ!K16</f>
        <v>47</v>
      </c>
      <c r="L16" s="98"/>
      <c r="M16" s="98"/>
      <c r="N16" s="98"/>
      <c r="O16" s="22"/>
      <c r="P16" s="22"/>
      <c r="Q16" s="22"/>
      <c r="R16" s="22"/>
      <c r="S16" s="22"/>
      <c r="T16" s="22"/>
      <c r="U16" s="22"/>
      <c r="V16" s="22"/>
    </row>
    <row r="17" spans="1:22" ht="14.25" thickBot="1" x14ac:dyDescent="0.2">
      <c r="A17" s="106" t="s">
        <v>212</v>
      </c>
      <c r="B17" s="107" t="str">
        <f>素データ!B17</f>
        <v>洋装下着</v>
      </c>
      <c r="C17" s="108">
        <f>素データ!C17</f>
        <v>0</v>
      </c>
      <c r="D17" s="108">
        <f>素データ!D17</f>
        <v>18</v>
      </c>
      <c r="E17" s="108">
        <f>素データ!E17</f>
        <v>6</v>
      </c>
      <c r="F17" s="108">
        <f>素データ!F17</f>
        <v>7</v>
      </c>
      <c r="G17" s="108">
        <f>素データ!G17</f>
        <v>7</v>
      </c>
      <c r="H17" s="108">
        <f>素データ!H17</f>
        <v>1</v>
      </c>
      <c r="I17" s="108">
        <f>素データ!I17</f>
        <v>3</v>
      </c>
      <c r="J17" s="108">
        <f>素データ!J17</f>
        <v>3</v>
      </c>
      <c r="K17" s="108">
        <f>素データ!K17</f>
        <v>45</v>
      </c>
      <c r="L17" s="98"/>
      <c r="M17" s="98"/>
      <c r="N17" s="98"/>
      <c r="O17" s="22"/>
      <c r="P17" s="22"/>
      <c r="Q17" s="22"/>
      <c r="R17" s="22"/>
      <c r="S17" s="22"/>
      <c r="T17" s="22"/>
      <c r="U17" s="22"/>
      <c r="V17" s="22"/>
    </row>
    <row r="18" spans="1:22" ht="14.25" thickBot="1" x14ac:dyDescent="0.2">
      <c r="A18" s="106" t="s">
        <v>213</v>
      </c>
      <c r="B18" s="107" t="str">
        <f>素データ!B18</f>
        <v>パソコン・パソコン関連用品</v>
      </c>
      <c r="C18" s="108">
        <f>素データ!C18</f>
        <v>1</v>
      </c>
      <c r="D18" s="108">
        <f>素データ!D18</f>
        <v>19</v>
      </c>
      <c r="E18" s="108">
        <f>素データ!E18</f>
        <v>6</v>
      </c>
      <c r="F18" s="108">
        <f>素データ!F18</f>
        <v>2</v>
      </c>
      <c r="G18" s="108">
        <f>素データ!G18</f>
        <v>3</v>
      </c>
      <c r="H18" s="108">
        <f>素データ!H18</f>
        <v>4</v>
      </c>
      <c r="I18" s="108">
        <f>素データ!I18</f>
        <v>5</v>
      </c>
      <c r="J18" s="108">
        <f>素データ!J18</f>
        <v>2</v>
      </c>
      <c r="K18" s="108">
        <f>素データ!K18</f>
        <v>42</v>
      </c>
      <c r="L18" s="98"/>
      <c r="M18" s="98"/>
      <c r="N18" s="98"/>
      <c r="O18" s="22"/>
      <c r="P18" s="22"/>
      <c r="Q18" s="22"/>
      <c r="R18" s="22"/>
      <c r="S18" s="22"/>
      <c r="T18" s="22"/>
      <c r="U18" s="22"/>
      <c r="V18" s="22"/>
    </row>
    <row r="19" spans="1:22" ht="14.25" thickBot="1" x14ac:dyDescent="0.2">
      <c r="A19" s="106" t="s">
        <v>214</v>
      </c>
      <c r="B19" s="107" t="str">
        <f>素データ!B19</f>
        <v>家具・寝具</v>
      </c>
      <c r="C19" s="108">
        <f>素データ!C19</f>
        <v>0</v>
      </c>
      <c r="D19" s="108">
        <f>素データ!D19</f>
        <v>9</v>
      </c>
      <c r="E19" s="108">
        <f>素データ!E19</f>
        <v>2</v>
      </c>
      <c r="F19" s="108">
        <f>素データ!F19</f>
        <v>4</v>
      </c>
      <c r="G19" s="108">
        <f>素データ!G19</f>
        <v>1</v>
      </c>
      <c r="H19" s="108">
        <f>素データ!H19</f>
        <v>9</v>
      </c>
      <c r="I19" s="108">
        <f>素データ!I19</f>
        <v>6</v>
      </c>
      <c r="J19" s="108">
        <f>素データ!J19</f>
        <v>5</v>
      </c>
      <c r="K19" s="108">
        <f>素データ!K19</f>
        <v>36</v>
      </c>
      <c r="L19" s="98"/>
      <c r="M19" s="98"/>
      <c r="N19" s="98"/>
      <c r="O19" s="22"/>
      <c r="P19" s="22"/>
      <c r="Q19" s="22"/>
      <c r="R19" s="22"/>
      <c r="S19" s="22"/>
      <c r="T19" s="22"/>
      <c r="U19" s="22"/>
      <c r="V19" s="22"/>
    </row>
    <row r="20" spans="1:22" ht="14.25" thickBot="1" x14ac:dyDescent="0.2">
      <c r="A20" s="106" t="s">
        <v>215</v>
      </c>
      <c r="B20" s="107" t="str">
        <f>素データ!B20</f>
        <v>無限連鎖講</v>
      </c>
      <c r="C20" s="108">
        <f>素データ!C20</f>
        <v>4</v>
      </c>
      <c r="D20" s="108">
        <f>素データ!D20</f>
        <v>10</v>
      </c>
      <c r="E20" s="108">
        <f>素データ!E20</f>
        <v>1</v>
      </c>
      <c r="F20" s="108">
        <f>素データ!F20</f>
        <v>2</v>
      </c>
      <c r="G20" s="108">
        <f>素データ!G20</f>
        <v>3</v>
      </c>
      <c r="H20" s="108">
        <f>素データ!H20</f>
        <v>1</v>
      </c>
      <c r="I20" s="108">
        <f>素データ!I20</f>
        <v>3</v>
      </c>
      <c r="J20" s="108">
        <f>素データ!J20</f>
        <v>3</v>
      </c>
      <c r="K20" s="108">
        <f>素データ!K20</f>
        <v>27</v>
      </c>
      <c r="L20" s="98"/>
      <c r="M20" s="98"/>
      <c r="N20" s="98"/>
      <c r="O20" s="22"/>
      <c r="P20" s="22"/>
      <c r="Q20" s="22"/>
      <c r="R20" s="22"/>
      <c r="S20" s="22"/>
      <c r="T20" s="22"/>
      <c r="U20" s="22"/>
      <c r="V20" s="22"/>
    </row>
    <row r="21" spans="1:22" ht="14.25" thickBot="1" x14ac:dyDescent="0.2">
      <c r="A21" s="106" t="s">
        <v>216</v>
      </c>
      <c r="B21" s="107" t="str">
        <f>素データ!B21</f>
        <v>洗浄剤等</v>
      </c>
      <c r="C21" s="108">
        <f>素データ!C21</f>
        <v>0</v>
      </c>
      <c r="D21" s="108">
        <f>素データ!D21</f>
        <v>9</v>
      </c>
      <c r="E21" s="108">
        <f>素データ!E21</f>
        <v>2</v>
      </c>
      <c r="F21" s="108">
        <f>素データ!F21</f>
        <v>8</v>
      </c>
      <c r="G21" s="108">
        <f>素データ!G21</f>
        <v>1</v>
      </c>
      <c r="H21" s="108">
        <f>素データ!H21</f>
        <v>3</v>
      </c>
      <c r="I21" s="108">
        <f>素データ!I21</f>
        <v>1</v>
      </c>
      <c r="J21" s="108">
        <f>素データ!J21</f>
        <v>2</v>
      </c>
      <c r="K21" s="108">
        <f>素データ!K21</f>
        <v>26</v>
      </c>
      <c r="L21" s="98"/>
      <c r="M21" s="98"/>
      <c r="N21" s="98"/>
      <c r="O21" s="22"/>
      <c r="P21" s="22"/>
      <c r="Q21" s="22"/>
      <c r="R21" s="22"/>
      <c r="S21" s="22"/>
      <c r="T21" s="22"/>
      <c r="U21" s="22"/>
      <c r="V21" s="22"/>
    </row>
    <row r="22" spans="1:22" ht="14.25" thickBot="1" x14ac:dyDescent="0.2">
      <c r="A22" s="106" t="s">
        <v>217</v>
      </c>
      <c r="B22" s="107" t="str">
        <f>素データ!B22</f>
        <v>デリバティブ取引</v>
      </c>
      <c r="C22" s="108">
        <f>素データ!C22</f>
        <v>0</v>
      </c>
      <c r="D22" s="108">
        <f>素データ!D22</f>
        <v>2</v>
      </c>
      <c r="E22" s="108">
        <f>素データ!E22</f>
        <v>5</v>
      </c>
      <c r="F22" s="108">
        <f>素データ!F22</f>
        <v>6</v>
      </c>
      <c r="G22" s="108">
        <f>素データ!G22</f>
        <v>5</v>
      </c>
      <c r="H22" s="108">
        <f>素データ!H22</f>
        <v>3</v>
      </c>
      <c r="I22" s="108">
        <f>素データ!I22</f>
        <v>3</v>
      </c>
      <c r="J22" s="108">
        <f>素データ!J22</f>
        <v>2</v>
      </c>
      <c r="K22" s="108">
        <f>素データ!K22</f>
        <v>26</v>
      </c>
      <c r="L22" s="98"/>
      <c r="M22" s="98"/>
      <c r="N22" s="98"/>
      <c r="O22" s="22"/>
      <c r="P22" s="22"/>
      <c r="Q22" s="22"/>
      <c r="R22" s="22"/>
      <c r="S22" s="22"/>
      <c r="T22" s="22"/>
      <c r="U22" s="22"/>
      <c r="V22" s="22"/>
    </row>
    <row r="23" spans="1:22" ht="14.25" thickBot="1" x14ac:dyDescent="0.2">
      <c r="A23" s="106" t="s">
        <v>218</v>
      </c>
      <c r="B23" s="107" t="str">
        <f>素データ!B23</f>
        <v>空調・冷暖房機器</v>
      </c>
      <c r="C23" s="108">
        <f>素データ!C23</f>
        <v>0</v>
      </c>
      <c r="D23" s="108">
        <f>素データ!D23</f>
        <v>13</v>
      </c>
      <c r="E23" s="108">
        <f>素データ!E23</f>
        <v>2</v>
      </c>
      <c r="F23" s="108">
        <f>素データ!F23</f>
        <v>2</v>
      </c>
      <c r="G23" s="108">
        <f>素データ!G23</f>
        <v>1</v>
      </c>
      <c r="H23" s="108">
        <f>素データ!H23</f>
        <v>2</v>
      </c>
      <c r="I23" s="108">
        <f>素データ!I23</f>
        <v>1</v>
      </c>
      <c r="J23" s="108">
        <f>素データ!J23</f>
        <v>2</v>
      </c>
      <c r="K23" s="108">
        <f>素データ!K23</f>
        <v>23</v>
      </c>
      <c r="L23" s="98"/>
      <c r="M23" s="98"/>
      <c r="N23" s="98"/>
      <c r="O23" s="22"/>
      <c r="P23" s="22"/>
      <c r="Q23" s="22"/>
      <c r="R23" s="22"/>
      <c r="S23" s="22"/>
      <c r="T23" s="22"/>
      <c r="U23" s="22"/>
      <c r="V23" s="22"/>
    </row>
    <row r="24" spans="1:22" ht="14.25" thickBot="1" x14ac:dyDescent="0.2">
      <c r="A24" s="106" t="s">
        <v>219</v>
      </c>
      <c r="B24" s="107" t="str">
        <f>素データ!B24</f>
        <v>他の金融関連サービス</v>
      </c>
      <c r="C24" s="108">
        <f>素データ!C24</f>
        <v>1</v>
      </c>
      <c r="D24" s="108">
        <f>素データ!D24</f>
        <v>9</v>
      </c>
      <c r="E24" s="108">
        <f>素データ!E24</f>
        <v>1</v>
      </c>
      <c r="F24" s="108">
        <f>素データ!F24</f>
        <v>1</v>
      </c>
      <c r="G24" s="108">
        <f>素データ!G24</f>
        <v>0</v>
      </c>
      <c r="H24" s="108">
        <f>素データ!H24</f>
        <v>4</v>
      </c>
      <c r="I24" s="108">
        <f>素データ!I24</f>
        <v>6</v>
      </c>
      <c r="J24" s="108">
        <f>素データ!J24</f>
        <v>1</v>
      </c>
      <c r="K24" s="108">
        <f>素データ!K24</f>
        <v>23</v>
      </c>
      <c r="L24" s="98"/>
      <c r="M24" s="98"/>
      <c r="N24" s="98"/>
      <c r="O24" s="22"/>
      <c r="P24" s="22"/>
      <c r="Q24" s="22"/>
      <c r="R24" s="22"/>
      <c r="S24" s="22"/>
      <c r="T24" s="22"/>
      <c r="U24" s="22"/>
      <c r="V24" s="22"/>
    </row>
    <row r="25" spans="1:22" ht="14.25" thickBot="1" x14ac:dyDescent="0.2">
      <c r="A25" s="106" t="s">
        <v>220</v>
      </c>
      <c r="B25" s="107" t="str">
        <f>素データ!B25</f>
        <v>合計</v>
      </c>
      <c r="C25" s="108">
        <f>素データ!C25</f>
        <v>36</v>
      </c>
      <c r="D25" s="108">
        <f>素データ!D25</f>
        <v>760</v>
      </c>
      <c r="E25" s="108">
        <f>素データ!E25</f>
        <v>245</v>
      </c>
      <c r="F25" s="108">
        <f>素データ!F25</f>
        <v>263</v>
      </c>
      <c r="G25" s="108">
        <f>素データ!G25</f>
        <v>249</v>
      </c>
      <c r="H25" s="108">
        <f>素データ!H25</f>
        <v>280</v>
      </c>
      <c r="I25" s="108">
        <f>素データ!I25</f>
        <v>328</v>
      </c>
      <c r="J25" s="108">
        <f>素データ!J25</f>
        <v>185</v>
      </c>
      <c r="K25" s="108">
        <f>素データ!K25</f>
        <v>2346</v>
      </c>
      <c r="L25" s="98"/>
      <c r="M25" s="98"/>
      <c r="N25" s="98"/>
      <c r="O25" s="22"/>
      <c r="P25" s="22"/>
      <c r="Q25" s="22"/>
      <c r="R25" s="22"/>
      <c r="S25" s="22"/>
      <c r="T25" s="22"/>
      <c r="U25" s="22"/>
      <c r="V25" s="22"/>
    </row>
    <row r="26" spans="1:22" ht="14.25" thickBot="1" x14ac:dyDescent="0.2">
      <c r="A26" s="106" t="s">
        <v>221</v>
      </c>
      <c r="B26" s="107">
        <f>素データ!B26</f>
        <v>0</v>
      </c>
      <c r="C26" s="108">
        <f>素データ!C26</f>
        <v>0</v>
      </c>
      <c r="D26" s="108">
        <f>素データ!D26</f>
        <v>0</v>
      </c>
      <c r="E26" s="108">
        <f>素データ!E26</f>
        <v>0</v>
      </c>
      <c r="F26" s="108">
        <f>素データ!F26</f>
        <v>0</v>
      </c>
      <c r="G26" s="108">
        <f>素データ!G26</f>
        <v>0</v>
      </c>
      <c r="H26" s="108">
        <f>素データ!H26</f>
        <v>0</v>
      </c>
      <c r="I26" s="108">
        <f>素データ!I26</f>
        <v>0</v>
      </c>
      <c r="J26" s="108">
        <f>素データ!J26</f>
        <v>0</v>
      </c>
      <c r="K26" s="108">
        <f>素データ!K26</f>
        <v>0</v>
      </c>
      <c r="L26" s="98"/>
      <c r="M26" s="98"/>
      <c r="N26" s="98"/>
      <c r="O26" s="22"/>
      <c r="P26" s="22"/>
      <c r="Q26" s="22"/>
      <c r="R26" s="22"/>
      <c r="S26" s="22"/>
      <c r="T26" s="22"/>
      <c r="U26" s="22"/>
      <c r="V26" s="22"/>
    </row>
    <row r="27" spans="1:22" ht="14.25" thickBot="1" x14ac:dyDescent="0.2">
      <c r="A27" s="106" t="s">
        <v>222</v>
      </c>
      <c r="B27" s="107">
        <f>素データ!B27</f>
        <v>0</v>
      </c>
      <c r="C27" s="108">
        <f>素データ!C27</f>
        <v>0</v>
      </c>
      <c r="D27" s="108">
        <f>素データ!D27</f>
        <v>0</v>
      </c>
      <c r="E27" s="108">
        <f>素データ!E27</f>
        <v>0</v>
      </c>
      <c r="F27" s="108">
        <f>素データ!F27</f>
        <v>0</v>
      </c>
      <c r="G27" s="108">
        <f>素データ!G27</f>
        <v>0</v>
      </c>
      <c r="H27" s="108">
        <f>素データ!H27</f>
        <v>0</v>
      </c>
      <c r="I27" s="108">
        <f>素データ!I27</f>
        <v>0</v>
      </c>
      <c r="J27" s="108">
        <f>素データ!J27</f>
        <v>0</v>
      </c>
      <c r="K27" s="108">
        <f>素データ!K27</f>
        <v>0</v>
      </c>
      <c r="L27" s="98"/>
      <c r="M27" s="98"/>
      <c r="N27" s="98"/>
      <c r="O27" s="22"/>
      <c r="P27" s="22"/>
      <c r="Q27" s="22"/>
      <c r="R27" s="22"/>
      <c r="S27" s="22"/>
      <c r="T27" s="22"/>
      <c r="U27" s="22"/>
      <c r="V27" s="22"/>
    </row>
    <row r="28" spans="1:22" ht="14.25" thickBot="1" x14ac:dyDescent="0.2">
      <c r="A28" s="106" t="s">
        <v>223</v>
      </c>
      <c r="B28" s="107">
        <f>素データ!B28</f>
        <v>0</v>
      </c>
      <c r="C28" s="108">
        <f>素データ!C28</f>
        <v>0</v>
      </c>
      <c r="D28" s="108">
        <f>素データ!D28</f>
        <v>0</v>
      </c>
      <c r="E28" s="108">
        <f>素データ!E28</f>
        <v>0</v>
      </c>
      <c r="F28" s="108">
        <f>素データ!F28</f>
        <v>0</v>
      </c>
      <c r="G28" s="108">
        <f>素データ!G28</f>
        <v>0</v>
      </c>
      <c r="H28" s="108">
        <f>素データ!H28</f>
        <v>0</v>
      </c>
      <c r="I28" s="108">
        <f>素データ!I28</f>
        <v>0</v>
      </c>
      <c r="J28" s="108">
        <f>素データ!J28</f>
        <v>0</v>
      </c>
      <c r="K28" s="108">
        <f>素データ!K28</f>
        <v>0</v>
      </c>
      <c r="L28" s="98"/>
      <c r="M28" s="98"/>
      <c r="N28" s="98"/>
      <c r="O28" s="22"/>
      <c r="P28" s="22"/>
      <c r="Q28" s="22"/>
      <c r="R28" s="22"/>
      <c r="S28" s="22"/>
      <c r="T28" s="22"/>
      <c r="U28" s="22"/>
      <c r="V28" s="22"/>
    </row>
    <row r="29" spans="1:22" ht="14.25" thickBot="1" x14ac:dyDescent="0.2">
      <c r="A29" s="106" t="s">
        <v>224</v>
      </c>
      <c r="B29" s="107">
        <f>素データ!B29</f>
        <v>0</v>
      </c>
      <c r="C29" s="108">
        <f>素データ!C29</f>
        <v>0</v>
      </c>
      <c r="D29" s="108">
        <f>素データ!D29</f>
        <v>0</v>
      </c>
      <c r="E29" s="108">
        <f>素データ!E29</f>
        <v>0</v>
      </c>
      <c r="F29" s="108">
        <f>素データ!F29</f>
        <v>0</v>
      </c>
      <c r="G29" s="108">
        <f>素データ!G29</f>
        <v>0</v>
      </c>
      <c r="H29" s="108">
        <f>素データ!H29</f>
        <v>0</v>
      </c>
      <c r="I29" s="108">
        <f>素データ!I29</f>
        <v>0</v>
      </c>
      <c r="J29" s="108">
        <f>素データ!J29</f>
        <v>0</v>
      </c>
      <c r="K29" s="108">
        <f>素データ!K29</f>
        <v>0</v>
      </c>
      <c r="L29" s="98"/>
      <c r="M29" s="98"/>
      <c r="N29" s="98"/>
      <c r="O29" s="22"/>
      <c r="P29" s="22"/>
      <c r="Q29" s="22"/>
      <c r="R29" s="22"/>
      <c r="S29" s="22"/>
      <c r="T29" s="22"/>
      <c r="U29" s="22"/>
      <c r="V29" s="22"/>
    </row>
    <row r="30" spans="1:22" ht="14.25" thickBot="1" x14ac:dyDescent="0.2">
      <c r="A30" s="106" t="s">
        <v>225</v>
      </c>
      <c r="B30" s="107">
        <f>素データ!B30</f>
        <v>0</v>
      </c>
      <c r="C30" s="108">
        <f>素データ!C30</f>
        <v>0</v>
      </c>
      <c r="D30" s="108">
        <f>素データ!D30</f>
        <v>0</v>
      </c>
      <c r="E30" s="108">
        <f>素データ!E30</f>
        <v>0</v>
      </c>
      <c r="F30" s="108">
        <f>素データ!F30</f>
        <v>0</v>
      </c>
      <c r="G30" s="108">
        <f>素データ!G30</f>
        <v>0</v>
      </c>
      <c r="H30" s="108">
        <f>素データ!H30</f>
        <v>0</v>
      </c>
      <c r="I30" s="108">
        <f>素データ!I30</f>
        <v>0</v>
      </c>
      <c r="J30" s="108">
        <f>素データ!J30</f>
        <v>0</v>
      </c>
      <c r="K30" s="108">
        <f>素データ!K30</f>
        <v>0</v>
      </c>
      <c r="L30" s="98"/>
      <c r="M30" s="98"/>
      <c r="N30" s="98"/>
      <c r="O30" s="22"/>
      <c r="P30" s="22"/>
      <c r="Q30" s="22"/>
      <c r="R30" s="22"/>
      <c r="S30" s="22"/>
      <c r="T30" s="22"/>
      <c r="U30" s="22"/>
      <c r="V30" s="22"/>
    </row>
    <row r="31" spans="1:22" ht="14.25" thickBot="1" x14ac:dyDescent="0.2">
      <c r="A31" s="106" t="s">
        <v>226</v>
      </c>
      <c r="B31" s="107">
        <f>素データ!B31</f>
        <v>0</v>
      </c>
      <c r="C31" s="108">
        <f>素データ!C31</f>
        <v>0</v>
      </c>
      <c r="D31" s="108">
        <f>素データ!D31</f>
        <v>0</v>
      </c>
      <c r="E31" s="108">
        <f>素データ!E31</f>
        <v>0</v>
      </c>
      <c r="F31" s="108">
        <f>素データ!F31</f>
        <v>0</v>
      </c>
      <c r="G31" s="108">
        <f>素データ!G31</f>
        <v>0</v>
      </c>
      <c r="H31" s="108">
        <f>素データ!H31</f>
        <v>0</v>
      </c>
      <c r="I31" s="108">
        <f>素データ!I31</f>
        <v>0</v>
      </c>
      <c r="J31" s="108">
        <f>素データ!J31</f>
        <v>0</v>
      </c>
      <c r="K31" s="108">
        <f>素データ!K31</f>
        <v>0</v>
      </c>
      <c r="L31" s="98"/>
      <c r="M31" s="98"/>
      <c r="N31" s="98"/>
      <c r="O31" s="22"/>
      <c r="P31" s="22"/>
      <c r="Q31" s="22"/>
      <c r="R31" s="22"/>
      <c r="S31" s="22"/>
      <c r="T31" s="22"/>
      <c r="U31" s="22"/>
      <c r="V31" s="22"/>
    </row>
    <row r="32" spans="1:22" ht="14.25" thickBot="1" x14ac:dyDescent="0.2">
      <c r="A32" s="106" t="s">
        <v>227</v>
      </c>
      <c r="B32" s="107">
        <f>素データ!B32</f>
        <v>0</v>
      </c>
      <c r="C32" s="108">
        <f>素データ!C32</f>
        <v>0</v>
      </c>
      <c r="D32" s="108">
        <f>素データ!D32</f>
        <v>0</v>
      </c>
      <c r="E32" s="108">
        <f>素データ!E32</f>
        <v>0</v>
      </c>
      <c r="F32" s="108">
        <f>素データ!F32</f>
        <v>0</v>
      </c>
      <c r="G32" s="108">
        <f>素データ!G32</f>
        <v>0</v>
      </c>
      <c r="H32" s="108">
        <f>素データ!H32</f>
        <v>0</v>
      </c>
      <c r="I32" s="108">
        <f>素データ!I32</f>
        <v>0</v>
      </c>
      <c r="J32" s="108">
        <f>素データ!J32</f>
        <v>0</v>
      </c>
      <c r="K32" s="108">
        <f>素データ!K32</f>
        <v>0</v>
      </c>
      <c r="L32" s="98"/>
      <c r="M32" s="98"/>
      <c r="N32" s="98"/>
      <c r="O32" s="22"/>
      <c r="P32" s="22"/>
      <c r="Q32" s="22"/>
      <c r="R32" s="22"/>
      <c r="S32" s="22"/>
      <c r="T32" s="22"/>
      <c r="U32" s="22"/>
      <c r="V32" s="22"/>
    </row>
    <row r="33" spans="1:22" ht="14.25" thickBot="1" x14ac:dyDescent="0.2">
      <c r="A33" s="106" t="s">
        <v>228</v>
      </c>
      <c r="B33" s="107">
        <f>素データ!B33</f>
        <v>0</v>
      </c>
      <c r="C33" s="108">
        <f>素データ!C33</f>
        <v>0</v>
      </c>
      <c r="D33" s="108">
        <f>素データ!D33</f>
        <v>0</v>
      </c>
      <c r="E33" s="108">
        <f>素データ!E33</f>
        <v>0</v>
      </c>
      <c r="F33" s="108">
        <f>素データ!F33</f>
        <v>0</v>
      </c>
      <c r="G33" s="108">
        <f>素データ!G33</f>
        <v>0</v>
      </c>
      <c r="H33" s="108">
        <f>素データ!H33</f>
        <v>0</v>
      </c>
      <c r="I33" s="108">
        <f>素データ!I33</f>
        <v>0</v>
      </c>
      <c r="J33" s="108">
        <f>素データ!J33</f>
        <v>0</v>
      </c>
      <c r="K33" s="108">
        <f>素データ!K33</f>
        <v>0</v>
      </c>
      <c r="L33" s="98"/>
      <c r="M33" s="98"/>
      <c r="N33" s="98"/>
      <c r="O33" s="22"/>
      <c r="P33" s="22"/>
      <c r="Q33" s="22"/>
      <c r="R33" s="22"/>
      <c r="S33" s="22"/>
      <c r="T33" s="22"/>
      <c r="U33" s="22"/>
      <c r="V33" s="22"/>
    </row>
    <row r="34" spans="1:22" ht="14.25" thickBot="1" x14ac:dyDescent="0.2">
      <c r="A34" s="106" t="s">
        <v>229</v>
      </c>
      <c r="B34" s="107">
        <f>素データ!B34</f>
        <v>0</v>
      </c>
      <c r="C34" s="108">
        <f>素データ!C34</f>
        <v>0</v>
      </c>
      <c r="D34" s="108">
        <f>素データ!D34</f>
        <v>0</v>
      </c>
      <c r="E34" s="108">
        <f>素データ!E34</f>
        <v>0</v>
      </c>
      <c r="F34" s="108">
        <f>素データ!F34</f>
        <v>0</v>
      </c>
      <c r="G34" s="108">
        <f>素データ!G34</f>
        <v>0</v>
      </c>
      <c r="H34" s="108">
        <f>素データ!H34</f>
        <v>0</v>
      </c>
      <c r="I34" s="108">
        <f>素データ!I34</f>
        <v>0</v>
      </c>
      <c r="J34" s="108">
        <f>素データ!J34</f>
        <v>0</v>
      </c>
      <c r="K34" s="108">
        <f>素データ!K34</f>
        <v>0</v>
      </c>
      <c r="L34" s="98"/>
      <c r="M34" s="98"/>
      <c r="N34" s="98"/>
      <c r="O34" s="22"/>
      <c r="P34" s="22"/>
      <c r="Q34" s="22"/>
      <c r="R34" s="22"/>
      <c r="S34" s="22"/>
      <c r="T34" s="22"/>
      <c r="U34" s="22"/>
      <c r="V34" s="22"/>
    </row>
    <row r="35" spans="1:22" ht="14.25" thickBot="1" x14ac:dyDescent="0.2">
      <c r="A35" s="106" t="s">
        <v>230</v>
      </c>
      <c r="B35" s="107">
        <f>素データ!B35</f>
        <v>0</v>
      </c>
      <c r="C35" s="108">
        <f>素データ!C35</f>
        <v>0</v>
      </c>
      <c r="D35" s="108">
        <f>素データ!D35</f>
        <v>0</v>
      </c>
      <c r="E35" s="108">
        <f>素データ!E35</f>
        <v>0</v>
      </c>
      <c r="F35" s="108">
        <f>素データ!F35</f>
        <v>0</v>
      </c>
      <c r="G35" s="108">
        <f>素データ!G35</f>
        <v>0</v>
      </c>
      <c r="H35" s="108">
        <f>素データ!H35</f>
        <v>0</v>
      </c>
      <c r="I35" s="108">
        <f>素データ!I35</f>
        <v>0</v>
      </c>
      <c r="J35" s="108">
        <f>素データ!J35</f>
        <v>0</v>
      </c>
      <c r="K35" s="108">
        <f>素データ!K35</f>
        <v>0</v>
      </c>
      <c r="L35" s="98"/>
      <c r="M35" s="98"/>
      <c r="N35" s="98"/>
      <c r="O35" s="22"/>
      <c r="P35" s="22"/>
      <c r="Q35" s="22"/>
      <c r="R35" s="22"/>
      <c r="S35" s="22"/>
      <c r="T35" s="22"/>
      <c r="U35" s="22"/>
      <c r="V35" s="22"/>
    </row>
    <row r="36" spans="1:22" ht="14.25" thickBot="1" x14ac:dyDescent="0.2">
      <c r="A36" s="106" t="s">
        <v>231</v>
      </c>
      <c r="B36" s="107">
        <f>素データ!B36</f>
        <v>0</v>
      </c>
      <c r="C36" s="108">
        <f>素データ!C36</f>
        <v>0</v>
      </c>
      <c r="D36" s="108">
        <f>素データ!D36</f>
        <v>0</v>
      </c>
      <c r="E36" s="108">
        <f>素データ!E36</f>
        <v>0</v>
      </c>
      <c r="F36" s="108">
        <f>素データ!F36</f>
        <v>0</v>
      </c>
      <c r="G36" s="108">
        <f>素データ!G36</f>
        <v>0</v>
      </c>
      <c r="H36" s="108">
        <f>素データ!H36</f>
        <v>0</v>
      </c>
      <c r="I36" s="108">
        <f>素データ!I36</f>
        <v>0</v>
      </c>
      <c r="J36" s="108">
        <f>素データ!J36</f>
        <v>0</v>
      </c>
      <c r="K36" s="108">
        <f>素データ!K36</f>
        <v>0</v>
      </c>
      <c r="L36" s="98"/>
      <c r="M36" s="98"/>
      <c r="N36" s="98"/>
      <c r="O36" s="22"/>
      <c r="P36" s="22"/>
      <c r="Q36" s="22"/>
      <c r="R36" s="22"/>
      <c r="S36" s="22"/>
      <c r="T36" s="22"/>
      <c r="U36" s="22"/>
      <c r="V36" s="22"/>
    </row>
    <row r="37" spans="1:22" ht="14.25" thickBot="1" x14ac:dyDescent="0.2">
      <c r="A37" s="106" t="s">
        <v>232</v>
      </c>
      <c r="B37" s="107">
        <f>素データ!B37</f>
        <v>0</v>
      </c>
      <c r="C37" s="108">
        <f>素データ!C37</f>
        <v>0</v>
      </c>
      <c r="D37" s="108">
        <f>素データ!D37</f>
        <v>0</v>
      </c>
      <c r="E37" s="108">
        <f>素データ!E37</f>
        <v>0</v>
      </c>
      <c r="F37" s="108">
        <f>素データ!F37</f>
        <v>0</v>
      </c>
      <c r="G37" s="108">
        <f>素データ!G37</f>
        <v>0</v>
      </c>
      <c r="H37" s="108">
        <f>素データ!H37</f>
        <v>0</v>
      </c>
      <c r="I37" s="108">
        <f>素データ!I37</f>
        <v>0</v>
      </c>
      <c r="J37" s="108">
        <f>素データ!J37</f>
        <v>0</v>
      </c>
      <c r="K37" s="108">
        <f>素データ!K37</f>
        <v>0</v>
      </c>
      <c r="L37" s="98"/>
      <c r="M37" s="98"/>
      <c r="N37" s="98"/>
      <c r="O37" s="22"/>
      <c r="P37" s="22"/>
      <c r="Q37" s="22"/>
      <c r="R37" s="22"/>
      <c r="S37" s="22"/>
      <c r="T37" s="22"/>
      <c r="U37" s="22"/>
      <c r="V37" s="22"/>
    </row>
    <row r="38" spans="1:22" ht="14.25" thickBot="1" x14ac:dyDescent="0.2">
      <c r="A38" s="106" t="s">
        <v>233</v>
      </c>
      <c r="B38" s="107">
        <f>素データ!B38</f>
        <v>0</v>
      </c>
      <c r="C38" s="108">
        <f>素データ!C38</f>
        <v>0</v>
      </c>
      <c r="D38" s="108">
        <f>素データ!D38</f>
        <v>0</v>
      </c>
      <c r="E38" s="108">
        <f>素データ!E38</f>
        <v>0</v>
      </c>
      <c r="F38" s="108">
        <f>素データ!F38</f>
        <v>0</v>
      </c>
      <c r="G38" s="108">
        <f>素データ!G38</f>
        <v>0</v>
      </c>
      <c r="H38" s="108">
        <f>素データ!H38</f>
        <v>0</v>
      </c>
      <c r="I38" s="108">
        <f>素データ!I38</f>
        <v>0</v>
      </c>
      <c r="J38" s="108">
        <f>素データ!J38</f>
        <v>0</v>
      </c>
      <c r="K38" s="108">
        <f>素データ!K38</f>
        <v>0</v>
      </c>
      <c r="L38" s="98"/>
      <c r="M38" s="98"/>
      <c r="N38" s="98"/>
      <c r="O38" s="22"/>
      <c r="P38" s="22"/>
      <c r="Q38" s="22"/>
      <c r="R38" s="22"/>
      <c r="S38" s="22"/>
      <c r="T38" s="22"/>
      <c r="U38" s="22"/>
      <c r="V38" s="22"/>
    </row>
    <row r="39" spans="1:22" ht="14.25" thickBot="1" x14ac:dyDescent="0.2">
      <c r="A39" s="106" t="s">
        <v>234</v>
      </c>
      <c r="B39" s="107">
        <f>素データ!B39</f>
        <v>0</v>
      </c>
      <c r="C39" s="108">
        <f>素データ!C39</f>
        <v>0</v>
      </c>
      <c r="D39" s="108">
        <f>素データ!D39</f>
        <v>0</v>
      </c>
      <c r="E39" s="108">
        <f>素データ!E39</f>
        <v>0</v>
      </c>
      <c r="F39" s="108">
        <f>素データ!F39</f>
        <v>0</v>
      </c>
      <c r="G39" s="108">
        <f>素データ!G39</f>
        <v>0</v>
      </c>
      <c r="H39" s="108">
        <f>素データ!H39</f>
        <v>0</v>
      </c>
      <c r="I39" s="108">
        <f>素データ!I39</f>
        <v>0</v>
      </c>
      <c r="J39" s="108">
        <f>素データ!J39</f>
        <v>0</v>
      </c>
      <c r="K39" s="108">
        <f>素データ!K39</f>
        <v>0</v>
      </c>
      <c r="L39" s="98"/>
      <c r="M39" s="98"/>
      <c r="N39" s="98"/>
      <c r="O39" s="22"/>
      <c r="P39" s="22"/>
      <c r="Q39" s="22"/>
      <c r="R39" s="22"/>
      <c r="S39" s="22"/>
      <c r="T39" s="22"/>
      <c r="U39" s="22"/>
      <c r="V39" s="22"/>
    </row>
    <row r="40" spans="1:22" ht="14.25" thickBot="1" x14ac:dyDescent="0.2">
      <c r="A40" s="106" t="s">
        <v>235</v>
      </c>
      <c r="B40" s="107">
        <f>素データ!B40</f>
        <v>0</v>
      </c>
      <c r="C40" s="108">
        <f>素データ!C40</f>
        <v>0</v>
      </c>
      <c r="D40" s="108">
        <f>素データ!D40</f>
        <v>0</v>
      </c>
      <c r="E40" s="108">
        <f>素データ!E40</f>
        <v>0</v>
      </c>
      <c r="F40" s="108">
        <f>素データ!F40</f>
        <v>0</v>
      </c>
      <c r="G40" s="108">
        <f>素データ!G40</f>
        <v>0</v>
      </c>
      <c r="H40" s="108">
        <f>素データ!H40</f>
        <v>0</v>
      </c>
      <c r="I40" s="108">
        <f>素データ!I40</f>
        <v>0</v>
      </c>
      <c r="J40" s="108">
        <f>素データ!J40</f>
        <v>0</v>
      </c>
      <c r="K40" s="108">
        <f>素データ!K40</f>
        <v>0</v>
      </c>
      <c r="L40" s="98"/>
      <c r="M40" s="98"/>
      <c r="N40" s="98"/>
      <c r="O40" s="22"/>
      <c r="P40" s="22"/>
      <c r="Q40" s="22"/>
      <c r="R40" s="22"/>
      <c r="S40" s="22"/>
      <c r="T40" s="22"/>
      <c r="U40" s="22"/>
      <c r="V40" s="22"/>
    </row>
    <row r="41" spans="1:22" ht="14.25" thickBot="1" x14ac:dyDescent="0.2">
      <c r="A41" s="106" t="s">
        <v>236</v>
      </c>
      <c r="B41" s="107">
        <f>素データ!B41</f>
        <v>0</v>
      </c>
      <c r="C41" s="108">
        <f>素データ!C41</f>
        <v>0</v>
      </c>
      <c r="D41" s="108">
        <f>素データ!D41</f>
        <v>0</v>
      </c>
      <c r="E41" s="108">
        <f>素データ!E41</f>
        <v>0</v>
      </c>
      <c r="F41" s="108">
        <f>素データ!F41</f>
        <v>0</v>
      </c>
      <c r="G41" s="108">
        <f>素データ!G41</f>
        <v>0</v>
      </c>
      <c r="H41" s="108">
        <f>素データ!H41</f>
        <v>0</v>
      </c>
      <c r="I41" s="108">
        <f>素データ!I41</f>
        <v>0</v>
      </c>
      <c r="J41" s="108">
        <f>素データ!J41</f>
        <v>0</v>
      </c>
      <c r="K41" s="108">
        <f>素データ!K41</f>
        <v>0</v>
      </c>
      <c r="L41" s="98"/>
      <c r="M41" s="98"/>
      <c r="N41" s="98"/>
      <c r="O41" s="22"/>
      <c r="P41" s="22"/>
      <c r="Q41" s="22"/>
      <c r="R41" s="22"/>
      <c r="S41" s="22"/>
      <c r="T41" s="22"/>
      <c r="U41" s="22"/>
      <c r="V41" s="22"/>
    </row>
    <row r="42" spans="1:22" ht="14.25" thickBot="1" x14ac:dyDescent="0.2">
      <c r="A42" s="106" t="s">
        <v>237</v>
      </c>
      <c r="B42" s="107">
        <f>素データ!B42</f>
        <v>0</v>
      </c>
      <c r="C42" s="108">
        <f>素データ!C42</f>
        <v>0</v>
      </c>
      <c r="D42" s="108">
        <f>素データ!D42</f>
        <v>0</v>
      </c>
      <c r="E42" s="108">
        <f>素データ!E42</f>
        <v>0</v>
      </c>
      <c r="F42" s="108">
        <f>素データ!F42</f>
        <v>0</v>
      </c>
      <c r="G42" s="108">
        <f>素データ!G42</f>
        <v>0</v>
      </c>
      <c r="H42" s="108">
        <f>素データ!H42</f>
        <v>0</v>
      </c>
      <c r="I42" s="108">
        <f>素データ!I42</f>
        <v>0</v>
      </c>
      <c r="J42" s="108">
        <f>素データ!J42</f>
        <v>0</v>
      </c>
      <c r="K42" s="108">
        <f>素データ!K42</f>
        <v>0</v>
      </c>
      <c r="L42" s="98"/>
      <c r="M42" s="98"/>
      <c r="N42" s="98"/>
      <c r="O42" s="22"/>
      <c r="P42" s="22"/>
      <c r="Q42" s="22"/>
      <c r="R42" s="22"/>
      <c r="S42" s="22"/>
      <c r="T42" s="22"/>
      <c r="U42" s="22"/>
      <c r="V42" s="22"/>
    </row>
    <row r="43" spans="1:22" ht="14.25" thickBot="1" x14ac:dyDescent="0.2">
      <c r="A43" s="106" t="s">
        <v>238</v>
      </c>
      <c r="B43" s="107">
        <f>素データ!B43</f>
        <v>0</v>
      </c>
      <c r="C43" s="108">
        <f>素データ!C43</f>
        <v>0</v>
      </c>
      <c r="D43" s="108">
        <f>素データ!D43</f>
        <v>0</v>
      </c>
      <c r="E43" s="108">
        <f>素データ!E43</f>
        <v>0</v>
      </c>
      <c r="F43" s="108">
        <f>素データ!F43</f>
        <v>0</v>
      </c>
      <c r="G43" s="108">
        <f>素データ!G43</f>
        <v>0</v>
      </c>
      <c r="H43" s="108">
        <f>素データ!H43</f>
        <v>0</v>
      </c>
      <c r="I43" s="108">
        <f>素データ!I43</f>
        <v>0</v>
      </c>
      <c r="J43" s="108">
        <f>素データ!J43</f>
        <v>0</v>
      </c>
      <c r="K43" s="108">
        <f>素データ!K43</f>
        <v>0</v>
      </c>
      <c r="L43" s="98"/>
      <c r="M43" s="98"/>
      <c r="N43" s="98"/>
      <c r="O43" s="22"/>
      <c r="P43" s="22"/>
      <c r="Q43" s="22"/>
      <c r="R43" s="22"/>
      <c r="S43" s="22"/>
      <c r="T43" s="22"/>
      <c r="U43" s="22"/>
      <c r="V43" s="22"/>
    </row>
    <row r="44" spans="1:22" ht="14.25" thickBot="1" x14ac:dyDescent="0.2">
      <c r="A44" s="106" t="s">
        <v>239</v>
      </c>
      <c r="B44" s="107">
        <f>素データ!B44</f>
        <v>0</v>
      </c>
      <c r="C44" s="108">
        <f>素データ!C44</f>
        <v>0</v>
      </c>
      <c r="D44" s="108">
        <f>素データ!D44</f>
        <v>0</v>
      </c>
      <c r="E44" s="108">
        <f>素データ!E44</f>
        <v>0</v>
      </c>
      <c r="F44" s="108">
        <f>素データ!F44</f>
        <v>0</v>
      </c>
      <c r="G44" s="108">
        <f>素データ!G44</f>
        <v>0</v>
      </c>
      <c r="H44" s="108">
        <f>素データ!H44</f>
        <v>0</v>
      </c>
      <c r="I44" s="108">
        <f>素データ!I44</f>
        <v>0</v>
      </c>
      <c r="J44" s="108">
        <f>素データ!J44</f>
        <v>0</v>
      </c>
      <c r="K44" s="108">
        <f>素データ!K44</f>
        <v>0</v>
      </c>
      <c r="L44" s="98"/>
      <c r="M44" s="98"/>
      <c r="N44" s="98"/>
      <c r="O44" s="22"/>
      <c r="P44" s="22"/>
      <c r="Q44" s="22"/>
      <c r="R44" s="22"/>
      <c r="S44" s="22"/>
      <c r="T44" s="22"/>
      <c r="U44" s="22"/>
      <c r="V44" s="22"/>
    </row>
    <row r="45" spans="1:22" ht="14.25" thickBot="1" x14ac:dyDescent="0.2">
      <c r="A45" s="106" t="s">
        <v>240</v>
      </c>
      <c r="B45" s="107">
        <f>素データ!B45</f>
        <v>0</v>
      </c>
      <c r="C45" s="108">
        <f>素データ!C45</f>
        <v>0</v>
      </c>
      <c r="D45" s="108">
        <f>素データ!D45</f>
        <v>0</v>
      </c>
      <c r="E45" s="108">
        <f>素データ!E45</f>
        <v>0</v>
      </c>
      <c r="F45" s="108">
        <f>素データ!F45</f>
        <v>0</v>
      </c>
      <c r="G45" s="108">
        <f>素データ!G45</f>
        <v>0</v>
      </c>
      <c r="H45" s="108">
        <f>素データ!H45</f>
        <v>0</v>
      </c>
      <c r="I45" s="108">
        <f>素データ!I45</f>
        <v>0</v>
      </c>
      <c r="J45" s="108">
        <f>素データ!J45</f>
        <v>0</v>
      </c>
      <c r="K45" s="108">
        <f>素データ!K45</f>
        <v>0</v>
      </c>
      <c r="L45" s="98"/>
      <c r="M45" s="98"/>
      <c r="N45" s="98"/>
      <c r="O45" s="22"/>
      <c r="P45" s="22"/>
      <c r="Q45" s="22"/>
      <c r="R45" s="22"/>
      <c r="S45" s="22"/>
      <c r="T45" s="22"/>
      <c r="U45" s="22"/>
      <c r="V45" s="22"/>
    </row>
    <row r="46" spans="1:22" ht="14.25" thickBot="1" x14ac:dyDescent="0.2">
      <c r="A46" s="106" t="s">
        <v>241</v>
      </c>
      <c r="B46" s="107">
        <f>素データ!B46</f>
        <v>0</v>
      </c>
      <c r="C46" s="108">
        <f>素データ!C46</f>
        <v>0</v>
      </c>
      <c r="D46" s="108">
        <f>素データ!D46</f>
        <v>0</v>
      </c>
      <c r="E46" s="108">
        <f>素データ!E46</f>
        <v>0</v>
      </c>
      <c r="F46" s="108">
        <f>素データ!F46</f>
        <v>0</v>
      </c>
      <c r="G46" s="108">
        <f>素データ!G46</f>
        <v>0</v>
      </c>
      <c r="H46" s="108">
        <f>素データ!H46</f>
        <v>0</v>
      </c>
      <c r="I46" s="108">
        <f>素データ!I46</f>
        <v>0</v>
      </c>
      <c r="J46" s="108">
        <f>素データ!J46</f>
        <v>0</v>
      </c>
      <c r="K46" s="108">
        <f>素データ!K46</f>
        <v>0</v>
      </c>
      <c r="L46" s="98"/>
      <c r="M46" s="98"/>
      <c r="N46" s="98"/>
      <c r="O46" s="22"/>
      <c r="P46" s="22"/>
      <c r="Q46" s="22"/>
      <c r="R46" s="22"/>
      <c r="S46" s="22"/>
      <c r="T46" s="22"/>
      <c r="U46" s="22"/>
      <c r="V46" s="22"/>
    </row>
    <row r="47" spans="1:22" ht="14.25" thickBot="1" x14ac:dyDescent="0.2">
      <c r="A47" s="106" t="s">
        <v>242</v>
      </c>
      <c r="B47" s="107">
        <f>素データ!B47</f>
        <v>0</v>
      </c>
      <c r="C47" s="108">
        <f>素データ!C47</f>
        <v>0</v>
      </c>
      <c r="D47" s="108">
        <f>素データ!D47</f>
        <v>0</v>
      </c>
      <c r="E47" s="108">
        <f>素データ!E47</f>
        <v>0</v>
      </c>
      <c r="F47" s="108">
        <f>素データ!F47</f>
        <v>0</v>
      </c>
      <c r="G47" s="108">
        <f>素データ!G47</f>
        <v>0</v>
      </c>
      <c r="H47" s="108">
        <f>素データ!H47</f>
        <v>0</v>
      </c>
      <c r="I47" s="108">
        <f>素データ!I47</f>
        <v>0</v>
      </c>
      <c r="J47" s="108">
        <f>素データ!J47</f>
        <v>0</v>
      </c>
      <c r="K47" s="108">
        <f>素データ!K47</f>
        <v>0</v>
      </c>
      <c r="L47" s="98"/>
      <c r="M47" s="98"/>
      <c r="N47" s="98"/>
      <c r="O47" s="22"/>
      <c r="P47" s="22"/>
      <c r="Q47" s="22"/>
      <c r="R47" s="22"/>
      <c r="S47" s="22"/>
      <c r="T47" s="22"/>
      <c r="U47" s="22"/>
      <c r="V47" s="22"/>
    </row>
    <row r="48" spans="1:22" ht="14.25" thickBot="1" x14ac:dyDescent="0.2">
      <c r="A48" s="106" t="s">
        <v>243</v>
      </c>
      <c r="B48" s="107">
        <f>素データ!B48</f>
        <v>0</v>
      </c>
      <c r="C48" s="108">
        <f>素データ!C48</f>
        <v>0</v>
      </c>
      <c r="D48" s="108">
        <f>素データ!D48</f>
        <v>0</v>
      </c>
      <c r="E48" s="108">
        <f>素データ!E48</f>
        <v>0</v>
      </c>
      <c r="F48" s="108">
        <f>素データ!F48</f>
        <v>0</v>
      </c>
      <c r="G48" s="108">
        <f>素データ!G48</f>
        <v>0</v>
      </c>
      <c r="H48" s="108">
        <f>素データ!H48</f>
        <v>0</v>
      </c>
      <c r="I48" s="108">
        <f>素データ!I48</f>
        <v>0</v>
      </c>
      <c r="J48" s="108">
        <f>素データ!J48</f>
        <v>0</v>
      </c>
      <c r="K48" s="108">
        <f>素データ!K48</f>
        <v>0</v>
      </c>
      <c r="L48" s="98"/>
      <c r="M48" s="98"/>
      <c r="N48" s="98"/>
      <c r="O48" s="22"/>
      <c r="P48" s="22"/>
      <c r="Q48" s="22"/>
      <c r="R48" s="22"/>
      <c r="S48" s="22"/>
      <c r="T48" s="22"/>
      <c r="U48" s="22"/>
      <c r="V48" s="22"/>
    </row>
    <row r="49" spans="1:22" ht="14.25" thickBot="1" x14ac:dyDescent="0.2">
      <c r="A49" s="106" t="s">
        <v>244</v>
      </c>
      <c r="B49" s="107">
        <f>素データ!B49</f>
        <v>0</v>
      </c>
      <c r="C49" s="108">
        <f>素データ!C49</f>
        <v>0</v>
      </c>
      <c r="D49" s="108">
        <f>素データ!D49</f>
        <v>0</v>
      </c>
      <c r="E49" s="108">
        <f>素データ!E49</f>
        <v>0</v>
      </c>
      <c r="F49" s="108">
        <f>素データ!F49</f>
        <v>0</v>
      </c>
      <c r="G49" s="108">
        <f>素データ!G49</f>
        <v>0</v>
      </c>
      <c r="H49" s="108">
        <f>素データ!H49</f>
        <v>0</v>
      </c>
      <c r="I49" s="108">
        <f>素データ!I49</f>
        <v>0</v>
      </c>
      <c r="J49" s="108">
        <f>素データ!J49</f>
        <v>0</v>
      </c>
      <c r="K49" s="108">
        <f>素データ!K49</f>
        <v>0</v>
      </c>
      <c r="L49" s="98"/>
      <c r="M49" s="98"/>
      <c r="N49" s="98"/>
      <c r="O49" s="22"/>
      <c r="P49" s="22"/>
      <c r="Q49" s="22"/>
      <c r="R49" s="22"/>
      <c r="S49" s="22"/>
      <c r="T49" s="22"/>
      <c r="U49" s="22"/>
      <c r="V49" s="22"/>
    </row>
    <row r="50" spans="1:22" ht="14.25" thickBot="1" x14ac:dyDescent="0.2">
      <c r="A50" s="106" t="s">
        <v>245</v>
      </c>
      <c r="B50" s="107">
        <f>素データ!B50</f>
        <v>0</v>
      </c>
      <c r="C50" s="108">
        <f>素データ!C50</f>
        <v>0</v>
      </c>
      <c r="D50" s="108">
        <f>素データ!D50</f>
        <v>0</v>
      </c>
      <c r="E50" s="108">
        <f>素データ!E50</f>
        <v>0</v>
      </c>
      <c r="F50" s="108">
        <f>素データ!F50</f>
        <v>0</v>
      </c>
      <c r="G50" s="108">
        <f>素データ!G50</f>
        <v>0</v>
      </c>
      <c r="H50" s="108">
        <f>素データ!H50</f>
        <v>0</v>
      </c>
      <c r="I50" s="108">
        <f>素データ!I50</f>
        <v>0</v>
      </c>
      <c r="J50" s="108">
        <f>素データ!J50</f>
        <v>0</v>
      </c>
      <c r="K50" s="108">
        <f>素データ!K50</f>
        <v>0</v>
      </c>
      <c r="L50" s="98"/>
      <c r="M50" s="98"/>
      <c r="N50" s="98"/>
      <c r="O50" s="22"/>
      <c r="P50" s="22"/>
      <c r="Q50" s="22"/>
      <c r="R50" s="22"/>
      <c r="S50" s="22"/>
      <c r="T50" s="22"/>
      <c r="U50" s="22"/>
      <c r="V50" s="22"/>
    </row>
    <row r="51" spans="1:22" ht="14.25" thickBot="1" x14ac:dyDescent="0.2">
      <c r="A51" s="106" t="s">
        <v>246</v>
      </c>
      <c r="B51" s="107">
        <f>素データ!B51</f>
        <v>0</v>
      </c>
      <c r="C51" s="108">
        <f>素データ!C51</f>
        <v>0</v>
      </c>
      <c r="D51" s="108">
        <f>素データ!D51</f>
        <v>0</v>
      </c>
      <c r="E51" s="108">
        <f>素データ!E51</f>
        <v>0</v>
      </c>
      <c r="F51" s="108">
        <f>素データ!F51</f>
        <v>0</v>
      </c>
      <c r="G51" s="108">
        <f>素データ!G51</f>
        <v>0</v>
      </c>
      <c r="H51" s="108">
        <f>素データ!H51</f>
        <v>0</v>
      </c>
      <c r="I51" s="108">
        <f>素データ!I51</f>
        <v>0</v>
      </c>
      <c r="J51" s="108">
        <f>素データ!J51</f>
        <v>0</v>
      </c>
      <c r="K51" s="108">
        <f>素データ!K51</f>
        <v>0</v>
      </c>
      <c r="L51" s="98"/>
      <c r="M51" s="98"/>
      <c r="N51" s="98"/>
      <c r="O51" s="22"/>
      <c r="P51" s="22"/>
      <c r="Q51" s="22"/>
      <c r="R51" s="22"/>
      <c r="S51" s="22"/>
      <c r="T51" s="22"/>
      <c r="U51" s="22"/>
      <c r="V51" s="22"/>
    </row>
    <row r="52" spans="1:22" ht="14.25" thickBot="1" x14ac:dyDescent="0.2">
      <c r="A52" s="106" t="s">
        <v>247</v>
      </c>
      <c r="B52" s="107">
        <f>素データ!B52</f>
        <v>0</v>
      </c>
      <c r="C52" s="108">
        <f>素データ!C52</f>
        <v>0</v>
      </c>
      <c r="D52" s="108">
        <f>素データ!D52</f>
        <v>0</v>
      </c>
      <c r="E52" s="108">
        <f>素データ!E52</f>
        <v>0</v>
      </c>
      <c r="F52" s="108">
        <f>素データ!F52</f>
        <v>0</v>
      </c>
      <c r="G52" s="108">
        <f>素データ!G52</f>
        <v>0</v>
      </c>
      <c r="H52" s="108">
        <f>素データ!H52</f>
        <v>0</v>
      </c>
      <c r="I52" s="108">
        <f>素データ!I52</f>
        <v>0</v>
      </c>
      <c r="J52" s="108">
        <f>素データ!J52</f>
        <v>0</v>
      </c>
      <c r="K52" s="108">
        <f>素データ!K52</f>
        <v>0</v>
      </c>
      <c r="L52" s="98"/>
      <c r="M52" s="98"/>
      <c r="N52" s="98"/>
      <c r="O52" s="22"/>
      <c r="P52" s="22"/>
      <c r="Q52" s="22"/>
      <c r="R52" s="22"/>
      <c r="S52" s="22"/>
      <c r="T52" s="22"/>
      <c r="U52" s="22"/>
      <c r="V52" s="22"/>
    </row>
    <row r="53" spans="1:22" ht="14.25" thickBot="1" x14ac:dyDescent="0.2">
      <c r="A53" s="106" t="s">
        <v>248</v>
      </c>
      <c r="B53" s="107">
        <f>素データ!B53</f>
        <v>0</v>
      </c>
      <c r="C53" s="108">
        <f>素データ!C53</f>
        <v>0</v>
      </c>
      <c r="D53" s="108">
        <f>素データ!D53</f>
        <v>0</v>
      </c>
      <c r="E53" s="108">
        <f>素データ!E53</f>
        <v>0</v>
      </c>
      <c r="F53" s="108">
        <f>素データ!F53</f>
        <v>0</v>
      </c>
      <c r="G53" s="108">
        <f>素データ!G53</f>
        <v>0</v>
      </c>
      <c r="H53" s="108">
        <f>素データ!H53</f>
        <v>0</v>
      </c>
      <c r="I53" s="108">
        <f>素データ!I53</f>
        <v>0</v>
      </c>
      <c r="J53" s="108">
        <f>素データ!J53</f>
        <v>0</v>
      </c>
      <c r="K53" s="108">
        <f>素データ!K53</f>
        <v>0</v>
      </c>
      <c r="L53" s="98"/>
      <c r="M53" s="98"/>
      <c r="N53" s="98"/>
      <c r="O53" s="22"/>
      <c r="P53" s="22"/>
      <c r="Q53" s="22"/>
      <c r="R53" s="22"/>
      <c r="S53" s="22"/>
      <c r="T53" s="22"/>
      <c r="U53" s="22"/>
      <c r="V53" s="22"/>
    </row>
    <row r="54" spans="1:22" ht="14.25" thickBot="1" x14ac:dyDescent="0.2">
      <c r="A54" s="106" t="s">
        <v>249</v>
      </c>
      <c r="B54" s="107">
        <f>素データ!B54</f>
        <v>0</v>
      </c>
      <c r="C54" s="108">
        <f>素データ!C54</f>
        <v>0</v>
      </c>
      <c r="D54" s="108">
        <f>素データ!D54</f>
        <v>0</v>
      </c>
      <c r="E54" s="108">
        <f>素データ!E54</f>
        <v>0</v>
      </c>
      <c r="F54" s="108">
        <f>素データ!F54</f>
        <v>0</v>
      </c>
      <c r="G54" s="108">
        <f>素データ!G54</f>
        <v>0</v>
      </c>
      <c r="H54" s="108">
        <f>素データ!H54</f>
        <v>0</v>
      </c>
      <c r="I54" s="108">
        <f>素データ!I54</f>
        <v>0</v>
      </c>
      <c r="J54" s="108">
        <f>素データ!J54</f>
        <v>0</v>
      </c>
      <c r="K54" s="108">
        <f>素データ!K54</f>
        <v>0</v>
      </c>
      <c r="L54" s="98"/>
      <c r="M54" s="98"/>
      <c r="N54" s="98"/>
      <c r="O54" s="22"/>
      <c r="P54" s="22"/>
      <c r="Q54" s="22"/>
      <c r="R54" s="22"/>
      <c r="S54" s="22"/>
      <c r="T54" s="22"/>
      <c r="U54" s="22"/>
      <c r="V54" s="22"/>
    </row>
    <row r="55" spans="1:22" ht="14.25" thickBot="1" x14ac:dyDescent="0.2">
      <c r="A55" s="106"/>
      <c r="B55" s="107">
        <f>素データ!B55</f>
        <v>0</v>
      </c>
      <c r="C55" s="108">
        <f>素データ!C55</f>
        <v>0</v>
      </c>
      <c r="D55" s="108">
        <f>素データ!D55</f>
        <v>0</v>
      </c>
      <c r="E55" s="108">
        <f>素データ!E55</f>
        <v>0</v>
      </c>
      <c r="F55" s="108">
        <f>素データ!F55</f>
        <v>0</v>
      </c>
      <c r="G55" s="108">
        <f>素データ!G55</f>
        <v>0</v>
      </c>
      <c r="H55" s="108">
        <f>素データ!H55</f>
        <v>0</v>
      </c>
      <c r="I55" s="108">
        <f>素データ!I55</f>
        <v>0</v>
      </c>
      <c r="J55" s="108">
        <f>素データ!J55</f>
        <v>0</v>
      </c>
      <c r="K55" s="108">
        <f>素データ!K55</f>
        <v>0</v>
      </c>
      <c r="L55" s="98"/>
      <c r="M55" s="98"/>
      <c r="N55" s="98"/>
      <c r="O55" s="22"/>
      <c r="P55" s="22"/>
      <c r="Q55" s="22"/>
      <c r="R55" s="22"/>
      <c r="S55" s="22"/>
      <c r="T55" s="22"/>
      <c r="U55" s="22"/>
      <c r="V55" s="22"/>
    </row>
    <row r="56" spans="1:22" x14ac:dyDescent="0.15">
      <c r="A56" s="109"/>
      <c r="B56" s="22"/>
      <c r="C56" s="110"/>
      <c r="D56" s="110"/>
      <c r="E56" s="110"/>
      <c r="F56" s="110"/>
      <c r="G56" s="110"/>
      <c r="H56" s="110"/>
      <c r="I56" s="110"/>
      <c r="J56" s="110"/>
      <c r="K56" s="110"/>
      <c r="L56" s="98"/>
      <c r="M56" s="98"/>
      <c r="N56" s="98"/>
      <c r="O56" s="22"/>
      <c r="P56" s="22"/>
      <c r="Q56" s="22"/>
      <c r="R56" s="22"/>
      <c r="S56" s="22"/>
      <c r="T56" s="22"/>
      <c r="U56" s="22"/>
      <c r="V56" s="22"/>
    </row>
    <row r="57" spans="1:22" x14ac:dyDescent="0.15">
      <c r="A57" s="22"/>
      <c r="B57" t="s">
        <v>124</v>
      </c>
      <c r="E57" t="s">
        <v>125</v>
      </c>
      <c r="L57" s="22"/>
      <c r="M57" s="22"/>
      <c r="N57" s="22"/>
      <c r="O57" s="22"/>
      <c r="P57" s="22"/>
      <c r="Q57" s="22"/>
      <c r="R57" s="22"/>
      <c r="S57" s="22"/>
      <c r="T57" s="22"/>
      <c r="U57" s="22"/>
      <c r="V57" s="22"/>
    </row>
    <row r="58" spans="1:22" ht="14.25" thickBot="1" x14ac:dyDescent="0.2">
      <c r="A58" s="22"/>
      <c r="D58" s="4"/>
      <c r="E58" s="95" t="s">
        <v>250</v>
      </c>
      <c r="L58" s="22"/>
      <c r="M58" s="22"/>
      <c r="N58" s="22"/>
      <c r="O58" s="22"/>
      <c r="P58" s="22"/>
      <c r="Q58" s="22"/>
      <c r="R58" s="22"/>
      <c r="S58" s="22"/>
      <c r="T58" s="22"/>
      <c r="U58" s="22"/>
      <c r="V58" s="22"/>
    </row>
    <row r="59" spans="1:22" ht="14.25" thickBot="1" x14ac:dyDescent="0.2">
      <c r="A59" s="22"/>
      <c r="C59" s="87" t="s">
        <v>188</v>
      </c>
      <c r="D59" s="87" t="s">
        <v>189</v>
      </c>
      <c r="E59" s="90" t="s">
        <v>190</v>
      </c>
      <c r="F59" s="90" t="s">
        <v>191</v>
      </c>
      <c r="G59" s="90" t="s">
        <v>192</v>
      </c>
      <c r="H59" s="90" t="s">
        <v>193</v>
      </c>
      <c r="I59" s="87" t="s">
        <v>280</v>
      </c>
      <c r="J59" s="92" t="s">
        <v>195</v>
      </c>
      <c r="K59" s="87" t="s">
        <v>196</v>
      </c>
      <c r="L59" s="98"/>
      <c r="M59" s="98"/>
      <c r="N59" s="87" t="s">
        <v>188</v>
      </c>
      <c r="O59" s="87" t="s">
        <v>189</v>
      </c>
      <c r="P59" s="90" t="s">
        <v>190</v>
      </c>
      <c r="Q59" s="90" t="s">
        <v>191</v>
      </c>
      <c r="R59" s="90" t="s">
        <v>192</v>
      </c>
      <c r="S59" s="90" t="s">
        <v>193</v>
      </c>
      <c r="T59" s="87" t="s">
        <v>280</v>
      </c>
      <c r="U59" s="92" t="s">
        <v>195</v>
      </c>
      <c r="V59" s="87" t="s">
        <v>196</v>
      </c>
    </row>
    <row r="60" spans="1:22" ht="14.25" thickBot="1" x14ac:dyDescent="0.2">
      <c r="A60" s="22"/>
      <c r="B60" s="19" t="s">
        <v>276</v>
      </c>
      <c r="C60" s="12">
        <f>データ加工!C60</f>
        <v>22866801</v>
      </c>
      <c r="D60" s="12">
        <f>データ加工!D60</f>
        <v>13720134</v>
      </c>
      <c r="E60" s="12">
        <f>データ加工!E60</f>
        <v>18127846</v>
      </c>
      <c r="F60" s="12">
        <f>データ加工!F60</f>
        <v>16774981</v>
      </c>
      <c r="G60" s="12">
        <f>データ加工!G60</f>
        <v>16308233</v>
      </c>
      <c r="H60" s="12">
        <f>データ加工!H60</f>
        <v>18247422</v>
      </c>
      <c r="I60" s="12">
        <f>データ加工!I60</f>
        <v>21035512</v>
      </c>
      <c r="J60" s="12">
        <f>データ加工!J60</f>
        <v>976423</v>
      </c>
      <c r="K60" s="12">
        <f>データ加工!K60</f>
        <v>128057352</v>
      </c>
      <c r="L60" s="98"/>
      <c r="M60" s="111" t="s">
        <v>322</v>
      </c>
      <c r="N60" s="112">
        <f t="shared" ref="N60:U60" si="0">$K60-C60</f>
        <v>105190551</v>
      </c>
      <c r="O60" s="112">
        <f t="shared" si="0"/>
        <v>114337218</v>
      </c>
      <c r="P60" s="112">
        <f t="shared" si="0"/>
        <v>109929506</v>
      </c>
      <c r="Q60" s="112">
        <f t="shared" si="0"/>
        <v>111282371</v>
      </c>
      <c r="R60" s="112">
        <f t="shared" si="0"/>
        <v>111749119</v>
      </c>
      <c r="S60" s="112">
        <f t="shared" si="0"/>
        <v>109809930</v>
      </c>
      <c r="T60" s="112">
        <f t="shared" si="0"/>
        <v>107021840</v>
      </c>
      <c r="U60" s="112">
        <f t="shared" si="0"/>
        <v>127080929</v>
      </c>
      <c r="V60" s="112"/>
    </row>
    <row r="61" spans="1:22" ht="14.25" thickBot="1" x14ac:dyDescent="0.2">
      <c r="A61" s="22"/>
      <c r="B61" s="22"/>
      <c r="C61" s="22"/>
      <c r="D61" s="22"/>
      <c r="E61" s="22"/>
      <c r="F61" s="22"/>
      <c r="G61" s="22"/>
      <c r="H61" s="22"/>
      <c r="I61" s="22"/>
      <c r="J61" s="22"/>
      <c r="K61" s="22"/>
      <c r="L61" s="98"/>
      <c r="M61" s="98"/>
      <c r="N61" s="98"/>
      <c r="O61" s="22"/>
      <c r="P61" s="22"/>
      <c r="Q61" s="22"/>
      <c r="R61" s="22"/>
      <c r="S61" s="22"/>
      <c r="T61" s="22"/>
      <c r="U61" s="22"/>
      <c r="V61" s="22"/>
    </row>
    <row r="62" spans="1:22" ht="14.25" thickBot="1" x14ac:dyDescent="0.2">
      <c r="A62" s="22"/>
      <c r="B62" s="113" t="s">
        <v>325</v>
      </c>
      <c r="C62" s="22"/>
      <c r="D62" s="22"/>
      <c r="E62" s="22"/>
      <c r="F62" s="22"/>
      <c r="G62" s="22"/>
      <c r="H62" s="22"/>
      <c r="I62" s="22"/>
      <c r="J62" s="22"/>
      <c r="K62" s="22"/>
      <c r="L62" s="98"/>
      <c r="M62" s="113" t="s">
        <v>321</v>
      </c>
      <c r="N62" s="22"/>
      <c r="O62" s="22"/>
      <c r="P62" s="22"/>
      <c r="Q62" s="22"/>
      <c r="R62" s="22"/>
      <c r="S62" s="22"/>
      <c r="T62" s="22"/>
      <c r="U62" s="22"/>
      <c r="V62" s="22"/>
    </row>
    <row r="63" spans="1:22" ht="14.25" thickBot="1" x14ac:dyDescent="0.2">
      <c r="A63" s="101"/>
      <c r="B63" s="102" t="s">
        <v>295</v>
      </c>
      <c r="C63" s="218" t="s">
        <v>272</v>
      </c>
      <c r="D63" s="219"/>
      <c r="E63" s="219"/>
      <c r="F63" s="219"/>
      <c r="G63" s="219"/>
      <c r="H63" s="219"/>
      <c r="I63" s="219"/>
      <c r="J63" s="219"/>
      <c r="K63" s="220"/>
      <c r="L63" s="98"/>
      <c r="M63" s="102" t="s">
        <v>295</v>
      </c>
      <c r="N63" s="218" t="s">
        <v>273</v>
      </c>
      <c r="O63" s="219"/>
      <c r="P63" s="219"/>
      <c r="Q63" s="219"/>
      <c r="R63" s="219"/>
      <c r="S63" s="219"/>
      <c r="T63" s="219"/>
      <c r="U63" s="219"/>
      <c r="V63" s="220"/>
    </row>
    <row r="64" spans="1:22" ht="14.25" thickBot="1" x14ac:dyDescent="0.2">
      <c r="A64" s="103" t="s">
        <v>6</v>
      </c>
      <c r="B64" s="114"/>
      <c r="C64" s="2" t="s">
        <v>256</v>
      </c>
      <c r="D64" s="2" t="s">
        <v>257</v>
      </c>
      <c r="E64" s="2" t="s">
        <v>258</v>
      </c>
      <c r="F64" s="2" t="s">
        <v>259</v>
      </c>
      <c r="G64" s="2" t="s">
        <v>260</v>
      </c>
      <c r="H64" s="2" t="s">
        <v>261</v>
      </c>
      <c r="I64" s="2" t="s">
        <v>194</v>
      </c>
      <c r="J64" s="2" t="s">
        <v>262</v>
      </c>
      <c r="K64" s="116" t="s">
        <v>0</v>
      </c>
      <c r="L64" s="98"/>
      <c r="M64" s="114"/>
      <c r="N64" s="2" t="s">
        <v>256</v>
      </c>
      <c r="O64" s="2" t="s">
        <v>257</v>
      </c>
      <c r="P64" s="2" t="s">
        <v>258</v>
      </c>
      <c r="Q64" s="2" t="s">
        <v>259</v>
      </c>
      <c r="R64" s="2" t="s">
        <v>260</v>
      </c>
      <c r="S64" s="2" t="s">
        <v>261</v>
      </c>
      <c r="T64" s="2" t="s">
        <v>194</v>
      </c>
      <c r="U64" s="2" t="s">
        <v>262</v>
      </c>
      <c r="V64" s="116" t="s">
        <v>0</v>
      </c>
    </row>
    <row r="65" spans="1:22" ht="14.25" thickBot="1" x14ac:dyDescent="0.2">
      <c r="A65" s="117" t="s">
        <v>200</v>
      </c>
      <c r="B65" s="107" t="str">
        <f>B5</f>
        <v>健康食品</v>
      </c>
      <c r="C65" s="136">
        <f t="shared" ref="C65:I80" si="1">C5/C$60*100000</f>
        <v>4.3731521518904195E-3</v>
      </c>
      <c r="D65" s="136">
        <f t="shared" si="1"/>
        <v>1.0932837827968735</v>
      </c>
      <c r="E65" s="136">
        <f t="shared" si="1"/>
        <v>0.41372813957047072</v>
      </c>
      <c r="F65" s="136">
        <f t="shared" si="1"/>
        <v>0.37555929273481742</v>
      </c>
      <c r="G65" s="136">
        <f t="shared" si="1"/>
        <v>0.36178045776020001</v>
      </c>
      <c r="H65" s="136">
        <f t="shared" si="1"/>
        <v>0.37813560732031076</v>
      </c>
      <c r="I65" s="136">
        <f t="shared" si="1"/>
        <v>0.47063270910639116</v>
      </c>
      <c r="J65" s="136"/>
      <c r="K65" s="137">
        <f t="shared" ref="K65:K115" si="2">K5/K$60*100000</f>
        <v>0.43730406044941489</v>
      </c>
      <c r="L65" s="98"/>
      <c r="M65" s="107" t="str">
        <f t="shared" ref="M65:M96" si="3">B5</f>
        <v>健康食品</v>
      </c>
      <c r="N65" s="118">
        <f t="shared" ref="N65:N96" si="4">($K5-C5)/N$60*100000</f>
        <v>0.53141655280425326</v>
      </c>
      <c r="O65" s="118">
        <f t="shared" ref="O65:O96" si="5">($K5-D5)/O$60*100000</f>
        <v>0.35858839944837556</v>
      </c>
      <c r="P65" s="118">
        <f t="shared" ref="P65:P96" si="6">($K5-E5)/P$60*100000</f>
        <v>0.44119183069921186</v>
      </c>
      <c r="Q65" s="118">
        <f t="shared" ref="Q65:Q96" si="7">($K5-F5)/Q$60*100000</f>
        <v>0.44661162009209887</v>
      </c>
      <c r="R65" s="118">
        <f t="shared" ref="R65:R96" si="8">($K5-G5)/R$60*100000</f>
        <v>0.44832568210224549</v>
      </c>
      <c r="S65" s="118">
        <f t="shared" ref="S65:S96" si="9">($K5-H5)/S$60*100000</f>
        <v>0.44713624714996175</v>
      </c>
      <c r="T65" s="118">
        <f t="shared" ref="T65:T96" si="10">($K5-I5)/T$60*100000</f>
        <v>0.43075319953385216</v>
      </c>
      <c r="U65" s="118">
        <f t="shared" ref="U65:U96" si="11">($K5-J5)/U$60*100000</f>
        <v>0.4060404689046615</v>
      </c>
      <c r="V65" s="119"/>
    </row>
    <row r="66" spans="1:22" ht="14.25" thickBot="1" x14ac:dyDescent="0.2">
      <c r="A66" s="117" t="s">
        <v>201</v>
      </c>
      <c r="B66" s="107" t="str">
        <f t="shared" ref="B66:B115" si="12">B6</f>
        <v>化粧品</v>
      </c>
      <c r="C66" s="136">
        <f t="shared" si="1"/>
        <v>1.7492608607561678E-2</v>
      </c>
      <c r="D66" s="136">
        <f t="shared" si="1"/>
        <v>1.0859952242448945</v>
      </c>
      <c r="E66" s="136">
        <f t="shared" si="1"/>
        <v>0.19307313179955302</v>
      </c>
      <c r="F66" s="136">
        <f t="shared" si="1"/>
        <v>0.29806293074191859</v>
      </c>
      <c r="G66" s="136">
        <f t="shared" si="1"/>
        <v>0.27593424744422035</v>
      </c>
      <c r="H66" s="136">
        <f t="shared" si="1"/>
        <v>0.26305085726630312</v>
      </c>
      <c r="I66" s="136">
        <f t="shared" si="1"/>
        <v>0.21392395868472325</v>
      </c>
      <c r="J66" s="136"/>
      <c r="K66" s="137">
        <f t="shared" si="2"/>
        <v>0.31704544382582578</v>
      </c>
      <c r="L66" s="98"/>
      <c r="M66" s="107" t="str">
        <f t="shared" si="3"/>
        <v>化粧品</v>
      </c>
      <c r="N66" s="118">
        <f t="shared" si="4"/>
        <v>0.38216360326889059</v>
      </c>
      <c r="O66" s="118">
        <f t="shared" si="5"/>
        <v>0.22477370404446959</v>
      </c>
      <c r="P66" s="118">
        <f t="shared" si="6"/>
        <v>0.33748900863795384</v>
      </c>
      <c r="Q66" s="118">
        <f t="shared" si="7"/>
        <v>0.31990691499554769</v>
      </c>
      <c r="R66" s="118">
        <f t="shared" si="8"/>
        <v>0.32304505237307513</v>
      </c>
      <c r="S66" s="118">
        <f t="shared" si="9"/>
        <v>0.32601787470404547</v>
      </c>
      <c r="T66" s="118">
        <f t="shared" si="10"/>
        <v>0.33731432761761526</v>
      </c>
      <c r="U66" s="118">
        <f t="shared" si="11"/>
        <v>0.29587445020959835</v>
      </c>
      <c r="V66" s="119"/>
    </row>
    <row r="67" spans="1:22" ht="14.25" thickBot="1" x14ac:dyDescent="0.2">
      <c r="A67" s="117" t="s">
        <v>202</v>
      </c>
      <c r="B67" s="107" t="str">
        <f t="shared" si="12"/>
        <v>ファンド型投資商品</v>
      </c>
      <c r="C67" s="136">
        <f t="shared" si="1"/>
        <v>1.7492608607561678E-2</v>
      </c>
      <c r="D67" s="136">
        <f t="shared" si="1"/>
        <v>0.13848261248760399</v>
      </c>
      <c r="E67" s="136">
        <f t="shared" si="1"/>
        <v>9.9294753496912996E-2</v>
      </c>
      <c r="F67" s="136">
        <f t="shared" si="1"/>
        <v>0.18479901705998952</v>
      </c>
      <c r="G67" s="136">
        <f t="shared" si="1"/>
        <v>0.20848365362452206</v>
      </c>
      <c r="H67" s="136">
        <f t="shared" si="1"/>
        <v>0.23016950010801526</v>
      </c>
      <c r="I67" s="136">
        <f t="shared" si="1"/>
        <v>0.23293942167892087</v>
      </c>
      <c r="J67" s="136"/>
      <c r="K67" s="137">
        <f t="shared" si="2"/>
        <v>0.17179802374798442</v>
      </c>
      <c r="L67" s="98"/>
      <c r="M67" s="107" t="str">
        <f t="shared" si="3"/>
        <v>ファンド型投資商品</v>
      </c>
      <c r="N67" s="118">
        <f t="shared" si="4"/>
        <v>0.20534163757731433</v>
      </c>
      <c r="O67" s="118">
        <f t="shared" si="5"/>
        <v>0.17579577631493534</v>
      </c>
      <c r="P67" s="118">
        <f t="shared" si="6"/>
        <v>0.18375412330152743</v>
      </c>
      <c r="Q67" s="118">
        <f t="shared" si="7"/>
        <v>0.16983822172516436</v>
      </c>
      <c r="R67" s="118">
        <f t="shared" si="8"/>
        <v>0.1664442652116121</v>
      </c>
      <c r="S67" s="118">
        <f t="shared" si="9"/>
        <v>0.16209827289754214</v>
      </c>
      <c r="T67" s="118">
        <f t="shared" si="10"/>
        <v>0.15978047097676512</v>
      </c>
      <c r="U67" s="118">
        <f t="shared" si="11"/>
        <v>0.15501932630662466</v>
      </c>
      <c r="V67" s="119"/>
    </row>
    <row r="68" spans="1:22" ht="14.25" thickBot="1" x14ac:dyDescent="0.2">
      <c r="A68" s="117" t="s">
        <v>203</v>
      </c>
      <c r="B68" s="107" t="str">
        <f t="shared" si="12"/>
        <v>商品一般</v>
      </c>
      <c r="C68" s="136">
        <f t="shared" si="1"/>
        <v>2.6238912911342518E-2</v>
      </c>
      <c r="D68" s="136">
        <f t="shared" si="1"/>
        <v>0.55393044995041596</v>
      </c>
      <c r="E68" s="136">
        <f t="shared" si="1"/>
        <v>0.12136025427400476</v>
      </c>
      <c r="F68" s="136">
        <f t="shared" si="1"/>
        <v>8.3457620607737204E-2</v>
      </c>
      <c r="G68" s="136">
        <f t="shared" si="1"/>
        <v>6.1318721654271192E-2</v>
      </c>
      <c r="H68" s="136">
        <f t="shared" si="1"/>
        <v>9.3163845281815705E-2</v>
      </c>
      <c r="I68" s="136">
        <f t="shared" si="1"/>
        <v>9.9831180719537518E-2</v>
      </c>
      <c r="J68" s="136"/>
      <c r="K68" s="137">
        <f t="shared" si="2"/>
        <v>0.1530564211572952</v>
      </c>
      <c r="L68" s="98"/>
      <c r="M68" s="107" t="str">
        <f t="shared" si="3"/>
        <v>商品一般</v>
      </c>
      <c r="N68" s="118">
        <f t="shared" si="4"/>
        <v>0.18062458860967465</v>
      </c>
      <c r="O68" s="118">
        <f t="shared" si="5"/>
        <v>0.10495270227757333</v>
      </c>
      <c r="P68" s="118">
        <f t="shared" si="6"/>
        <v>0.15828325472507809</v>
      </c>
      <c r="Q68" s="118">
        <f t="shared" si="7"/>
        <v>0.16354791721682493</v>
      </c>
      <c r="R68" s="118">
        <f t="shared" si="8"/>
        <v>0.1664442652116121</v>
      </c>
      <c r="S68" s="118">
        <f t="shared" si="9"/>
        <v>0.16300893735202274</v>
      </c>
      <c r="T68" s="118">
        <f t="shared" si="10"/>
        <v>0.1635180258534146</v>
      </c>
      <c r="U68" s="118">
        <f t="shared" si="11"/>
        <v>0.13062542216700351</v>
      </c>
      <c r="V68" s="119"/>
    </row>
    <row r="69" spans="1:22" ht="14.25" thickBot="1" x14ac:dyDescent="0.2">
      <c r="A69" s="117" t="s">
        <v>204</v>
      </c>
      <c r="B69" s="107" t="str">
        <f t="shared" si="12"/>
        <v>内職・副業</v>
      </c>
      <c r="C69" s="136">
        <f t="shared" si="1"/>
        <v>1.7492608607561678E-2</v>
      </c>
      <c r="D69" s="136">
        <f t="shared" si="1"/>
        <v>0.67054738678208248</v>
      </c>
      <c r="E69" s="136">
        <f t="shared" si="1"/>
        <v>8.274562791409415E-2</v>
      </c>
      <c r="F69" s="136">
        <f t="shared" si="1"/>
        <v>4.1728810303868602E-2</v>
      </c>
      <c r="G69" s="136">
        <f t="shared" si="1"/>
        <v>5.5186849488844072E-2</v>
      </c>
      <c r="H69" s="136">
        <f t="shared" si="1"/>
        <v>4.9322035737431838E-2</v>
      </c>
      <c r="I69" s="136">
        <f t="shared" si="1"/>
        <v>1.901546299419762E-2</v>
      </c>
      <c r="J69" s="136"/>
      <c r="K69" s="137">
        <f t="shared" si="2"/>
        <v>0.1155732159759168</v>
      </c>
      <c r="L69" s="98"/>
      <c r="M69" s="107" t="str">
        <f t="shared" si="3"/>
        <v>内職・副業</v>
      </c>
      <c r="N69" s="118">
        <f t="shared" si="4"/>
        <v>0.13689442505154287</v>
      </c>
      <c r="O69" s="118">
        <f t="shared" si="5"/>
        <v>4.8977927729534222E-2</v>
      </c>
      <c r="P69" s="118">
        <f t="shared" si="6"/>
        <v>0.12098662573813439</v>
      </c>
      <c r="Q69" s="118">
        <f t="shared" si="7"/>
        <v>0.12670470509655118</v>
      </c>
      <c r="R69" s="118">
        <f t="shared" si="8"/>
        <v>0.12438576808824775</v>
      </c>
      <c r="S69" s="118">
        <f t="shared" si="9"/>
        <v>0.12658235917279975</v>
      </c>
      <c r="T69" s="118">
        <f t="shared" si="10"/>
        <v>0.13455197555938114</v>
      </c>
      <c r="U69" s="118">
        <f t="shared" si="11"/>
        <v>0.11016601869506321</v>
      </c>
      <c r="V69" s="119"/>
    </row>
    <row r="70" spans="1:22" ht="14.25" thickBot="1" x14ac:dyDescent="0.2">
      <c r="A70" s="117" t="s">
        <v>205</v>
      </c>
      <c r="B70" s="107" t="str">
        <f t="shared" si="12"/>
        <v>飲料</v>
      </c>
      <c r="C70" s="136">
        <f t="shared" si="1"/>
        <v>0</v>
      </c>
      <c r="D70" s="136">
        <f t="shared" si="1"/>
        <v>8.7462702623749888E-2</v>
      </c>
      <c r="E70" s="136">
        <f t="shared" si="1"/>
        <v>6.0680127137002382E-2</v>
      </c>
      <c r="F70" s="136">
        <f t="shared" si="1"/>
        <v>7.7496361992898832E-2</v>
      </c>
      <c r="G70" s="136">
        <f t="shared" si="1"/>
        <v>0.12263744330854238</v>
      </c>
      <c r="H70" s="136">
        <f t="shared" si="1"/>
        <v>0.12604520244010359</v>
      </c>
      <c r="I70" s="136">
        <f t="shared" si="1"/>
        <v>0.11884664371373513</v>
      </c>
      <c r="J70" s="136"/>
      <c r="K70" s="137">
        <f t="shared" si="2"/>
        <v>9.2927112845500662E-2</v>
      </c>
      <c r="L70" s="98"/>
      <c r="M70" s="107" t="str">
        <f t="shared" si="3"/>
        <v>飲料</v>
      </c>
      <c r="N70" s="118">
        <f t="shared" si="4"/>
        <v>0.1131280318134278</v>
      </c>
      <c r="O70" s="118">
        <f t="shared" si="5"/>
        <v>9.3582826197502897E-2</v>
      </c>
      <c r="P70" s="118">
        <f t="shared" si="6"/>
        <v>9.8244778794876045E-2</v>
      </c>
      <c r="Q70" s="118">
        <f t="shared" si="7"/>
        <v>9.5253182554854085E-2</v>
      </c>
      <c r="R70" s="118">
        <f t="shared" si="8"/>
        <v>8.8591302451341919E-2</v>
      </c>
      <c r="S70" s="118">
        <f t="shared" si="9"/>
        <v>8.7423787630135086E-2</v>
      </c>
      <c r="T70" s="118">
        <f t="shared" si="10"/>
        <v>8.7832539601262694E-2</v>
      </c>
      <c r="U70" s="118">
        <f t="shared" si="11"/>
        <v>8.1837613887761229E-2</v>
      </c>
      <c r="V70" s="119"/>
    </row>
    <row r="71" spans="1:22" ht="14.25" thickBot="1" x14ac:dyDescent="0.2">
      <c r="A71" s="117" t="s">
        <v>206</v>
      </c>
      <c r="B71" s="107" t="str">
        <f t="shared" si="12"/>
        <v>食器・台所用品</v>
      </c>
      <c r="C71" s="136">
        <f t="shared" si="1"/>
        <v>0</v>
      </c>
      <c r="D71" s="136">
        <f t="shared" si="1"/>
        <v>0.14577117103958315</v>
      </c>
      <c r="E71" s="136">
        <f t="shared" si="1"/>
        <v>4.9647376748456498E-2</v>
      </c>
      <c r="F71" s="136">
        <f t="shared" si="1"/>
        <v>7.7496361992898832E-2</v>
      </c>
      <c r="G71" s="136">
        <f t="shared" si="1"/>
        <v>0.11037369897768814</v>
      </c>
      <c r="H71" s="136">
        <f t="shared" si="1"/>
        <v>0.10412429766791166</v>
      </c>
      <c r="I71" s="136">
        <f t="shared" si="1"/>
        <v>0.10933891221663633</v>
      </c>
      <c r="J71" s="136"/>
      <c r="K71" s="137">
        <f t="shared" si="2"/>
        <v>8.3556311550156068E-2</v>
      </c>
      <c r="L71" s="98"/>
      <c r="M71" s="107" t="str">
        <f t="shared" si="3"/>
        <v>食器・台所用品</v>
      </c>
      <c r="N71" s="118">
        <f t="shared" si="4"/>
        <v>0.10172016305913258</v>
      </c>
      <c r="O71" s="118">
        <f t="shared" si="5"/>
        <v>7.6090709151240679E-2</v>
      </c>
      <c r="P71" s="118">
        <f t="shared" si="6"/>
        <v>8.9148040017572719E-2</v>
      </c>
      <c r="Q71" s="118">
        <f t="shared" si="7"/>
        <v>8.4469803397700799E-2</v>
      </c>
      <c r="R71" s="118">
        <f t="shared" si="8"/>
        <v>7.9642686042115468E-2</v>
      </c>
      <c r="S71" s="118">
        <f t="shared" si="9"/>
        <v>8.01384719942905E-2</v>
      </c>
      <c r="T71" s="118">
        <f t="shared" si="10"/>
        <v>7.8488652409639009E-2</v>
      </c>
      <c r="U71" s="118">
        <f t="shared" si="11"/>
        <v>8.0263813620688906E-2</v>
      </c>
      <c r="V71" s="119"/>
    </row>
    <row r="72" spans="1:22" ht="14.25" thickBot="1" x14ac:dyDescent="0.2">
      <c r="A72" s="117" t="s">
        <v>207</v>
      </c>
      <c r="B72" s="107" t="str">
        <f t="shared" si="12"/>
        <v>放送・コンテンツ等</v>
      </c>
      <c r="C72" s="136">
        <f t="shared" si="1"/>
        <v>8.7463043037808389E-3</v>
      </c>
      <c r="D72" s="136">
        <f t="shared" si="1"/>
        <v>0.35713936904697868</v>
      </c>
      <c r="E72" s="136">
        <f t="shared" si="1"/>
        <v>5.5163751942729433E-2</v>
      </c>
      <c r="F72" s="136">
        <f t="shared" si="1"/>
        <v>0.10134139645225232</v>
      </c>
      <c r="G72" s="136">
        <f t="shared" si="1"/>
        <v>7.3582465985125425E-2</v>
      </c>
      <c r="H72" s="136">
        <f t="shared" si="1"/>
        <v>1.0960452386095965E-2</v>
      </c>
      <c r="I72" s="136">
        <f t="shared" si="1"/>
        <v>2.8523194491296432E-2</v>
      </c>
      <c r="J72" s="136"/>
      <c r="K72" s="137">
        <f t="shared" si="2"/>
        <v>7.7309110686592991E-2</v>
      </c>
      <c r="L72" s="98"/>
      <c r="M72" s="107" t="str">
        <f t="shared" si="3"/>
        <v>放送・コンテンツ等</v>
      </c>
      <c r="N72" s="118">
        <f t="shared" si="4"/>
        <v>9.2213605763886541E-2</v>
      </c>
      <c r="O72" s="118">
        <f t="shared" si="5"/>
        <v>4.3730292615655565E-2</v>
      </c>
      <c r="P72" s="118">
        <f t="shared" si="6"/>
        <v>8.0960975117999712E-2</v>
      </c>
      <c r="Q72" s="118">
        <f t="shared" si="7"/>
        <v>7.3686424240547499E-2</v>
      </c>
      <c r="R72" s="118">
        <f t="shared" si="8"/>
        <v>7.7852962760270164E-2</v>
      </c>
      <c r="S72" s="118">
        <f t="shared" si="9"/>
        <v>8.8334452084615656E-2</v>
      </c>
      <c r="T72" s="118">
        <f t="shared" si="10"/>
        <v>8.6898150882100331E-2</v>
      </c>
      <c r="U72" s="118">
        <f t="shared" si="11"/>
        <v>7.7116213086544247E-2</v>
      </c>
      <c r="V72" s="119"/>
    </row>
    <row r="73" spans="1:22" ht="14.25" thickBot="1" x14ac:dyDescent="0.2">
      <c r="A73" s="117" t="s">
        <v>208</v>
      </c>
      <c r="B73" s="107" t="str">
        <f t="shared" si="12"/>
        <v>役務一般</v>
      </c>
      <c r="C73" s="136">
        <f t="shared" si="1"/>
        <v>4.3731521518904195E-3</v>
      </c>
      <c r="D73" s="136">
        <f t="shared" si="1"/>
        <v>0.18950252235145806</v>
      </c>
      <c r="E73" s="136">
        <f t="shared" si="1"/>
        <v>9.9294753496912996E-2</v>
      </c>
      <c r="F73" s="136">
        <f t="shared" si="1"/>
        <v>6.5573844763222089E-2</v>
      </c>
      <c r="G73" s="136">
        <f t="shared" si="1"/>
        <v>7.3582465985125425E-2</v>
      </c>
      <c r="H73" s="136">
        <f t="shared" si="1"/>
        <v>5.4802261930479823E-2</v>
      </c>
      <c r="I73" s="136">
        <f t="shared" si="1"/>
        <v>3.3277060239845835E-2</v>
      </c>
      <c r="J73" s="136"/>
      <c r="K73" s="137">
        <f t="shared" si="2"/>
        <v>7.0281009715084525E-2</v>
      </c>
      <c r="L73" s="98"/>
      <c r="M73" s="107" t="str">
        <f t="shared" si="3"/>
        <v>役務一般</v>
      </c>
      <c r="N73" s="118">
        <f t="shared" si="4"/>
        <v>8.4608359927689697E-2</v>
      </c>
      <c r="O73" s="118">
        <f t="shared" si="5"/>
        <v>5.5974774548039112E-2</v>
      </c>
      <c r="P73" s="118">
        <f t="shared" si="6"/>
        <v>6.549651919658403E-2</v>
      </c>
      <c r="Q73" s="118">
        <f t="shared" si="7"/>
        <v>7.0990579451259181E-2</v>
      </c>
      <c r="R73" s="118">
        <f t="shared" si="8"/>
        <v>6.9799207991966358E-2</v>
      </c>
      <c r="S73" s="118">
        <f t="shared" si="9"/>
        <v>7.2853156358445914E-2</v>
      </c>
      <c r="T73" s="118">
        <f t="shared" si="10"/>
        <v>7.7554263690476646E-2</v>
      </c>
      <c r="U73" s="118">
        <f t="shared" si="11"/>
        <v>6.6886511350574079E-2</v>
      </c>
      <c r="V73" s="119"/>
    </row>
    <row r="74" spans="1:22" ht="14.25" thickBot="1" x14ac:dyDescent="0.2">
      <c r="A74" s="117" t="s">
        <v>209</v>
      </c>
      <c r="B74" s="107" t="str">
        <f t="shared" si="12"/>
        <v>学習教材</v>
      </c>
      <c r="C74" s="136">
        <f t="shared" si="1"/>
        <v>1.3119456455671259E-2</v>
      </c>
      <c r="D74" s="136">
        <f t="shared" si="1"/>
        <v>0.32798513483906205</v>
      </c>
      <c r="E74" s="136">
        <f t="shared" si="1"/>
        <v>1.1032750388545887E-2</v>
      </c>
      <c r="F74" s="136">
        <f t="shared" si="1"/>
        <v>1.1922517229676743E-2</v>
      </c>
      <c r="G74" s="136">
        <f t="shared" si="1"/>
        <v>0</v>
      </c>
      <c r="H74" s="136">
        <f t="shared" si="1"/>
        <v>1.6440678579143945E-2</v>
      </c>
      <c r="I74" s="136">
        <f t="shared" si="1"/>
        <v>0</v>
      </c>
      <c r="J74" s="136"/>
      <c r="K74" s="137">
        <f t="shared" si="2"/>
        <v>4.3730406044941487E-2</v>
      </c>
      <c r="L74" s="98"/>
      <c r="M74" s="107" t="str">
        <f t="shared" si="3"/>
        <v>学習教材</v>
      </c>
      <c r="N74" s="118">
        <f t="shared" si="4"/>
        <v>5.038475366480398E-2</v>
      </c>
      <c r="O74" s="118">
        <f t="shared" si="5"/>
        <v>9.6206643754442236E-3</v>
      </c>
      <c r="P74" s="118">
        <f t="shared" si="6"/>
        <v>4.9122389397438022E-2</v>
      </c>
      <c r="Q74" s="118">
        <f t="shared" si="7"/>
        <v>4.8525206207189815E-2</v>
      </c>
      <c r="R74" s="118">
        <f t="shared" si="8"/>
        <v>5.0112251891668159E-2</v>
      </c>
      <c r="S74" s="118">
        <f t="shared" si="9"/>
        <v>4.8265216087470419E-2</v>
      </c>
      <c r="T74" s="118">
        <f t="shared" si="10"/>
        <v>5.2325768273092668E-2</v>
      </c>
      <c r="U74" s="118">
        <f t="shared" si="11"/>
        <v>4.327950734448912E-2</v>
      </c>
      <c r="V74" s="119"/>
    </row>
    <row r="75" spans="1:22" ht="14.25" thickBot="1" x14ac:dyDescent="0.2">
      <c r="A75" s="117" t="s">
        <v>210</v>
      </c>
      <c r="B75" s="107" t="str">
        <f t="shared" si="12"/>
        <v>医療用具</v>
      </c>
      <c r="C75" s="136">
        <f t="shared" si="1"/>
        <v>0</v>
      </c>
      <c r="D75" s="136">
        <f t="shared" si="1"/>
        <v>5.8308468415833259E-2</v>
      </c>
      <c r="E75" s="136">
        <f t="shared" si="1"/>
        <v>0</v>
      </c>
      <c r="F75" s="136">
        <f t="shared" si="1"/>
        <v>2.3845034459353487E-2</v>
      </c>
      <c r="G75" s="136">
        <f t="shared" si="1"/>
        <v>3.0659360827135596E-2</v>
      </c>
      <c r="H75" s="136">
        <f t="shared" si="1"/>
        <v>5.4802261930479823E-2</v>
      </c>
      <c r="I75" s="136">
        <f t="shared" si="1"/>
        <v>9.9831180719537518E-2</v>
      </c>
      <c r="J75" s="136"/>
      <c r="K75" s="137">
        <f t="shared" si="2"/>
        <v>3.9045005397269184E-2</v>
      </c>
      <c r="L75" s="98"/>
      <c r="M75" s="107" t="str">
        <f t="shared" si="3"/>
        <v>医療用具</v>
      </c>
      <c r="N75" s="118">
        <f t="shared" si="4"/>
        <v>4.7532786476230167E-2</v>
      </c>
      <c r="O75" s="118">
        <f t="shared" si="5"/>
        <v>3.6733445797150675E-2</v>
      </c>
      <c r="P75" s="118">
        <f t="shared" si="6"/>
        <v>4.5483693886516692E-2</v>
      </c>
      <c r="Q75" s="118">
        <f t="shared" si="7"/>
        <v>4.133628676908762E-2</v>
      </c>
      <c r="R75" s="118">
        <f t="shared" si="8"/>
        <v>4.026877384151905E-2</v>
      </c>
      <c r="S75" s="118">
        <f t="shared" si="9"/>
        <v>3.6426578179222957E-2</v>
      </c>
      <c r="T75" s="118">
        <f t="shared" si="10"/>
        <v>2.7097272855708704E-2</v>
      </c>
      <c r="U75" s="118">
        <f t="shared" si="11"/>
        <v>3.7771206409735962E-2</v>
      </c>
      <c r="V75" s="119"/>
    </row>
    <row r="76" spans="1:22" ht="14.25" thickBot="1" x14ac:dyDescent="0.2">
      <c r="A76" s="117" t="s">
        <v>211</v>
      </c>
      <c r="B76" s="107" t="str">
        <f t="shared" si="12"/>
        <v>教室・講座</v>
      </c>
      <c r="C76" s="136">
        <f t="shared" si="1"/>
        <v>2.18657607594521E-2</v>
      </c>
      <c r="D76" s="136">
        <f t="shared" si="1"/>
        <v>0.18221396379947893</v>
      </c>
      <c r="E76" s="136">
        <f t="shared" si="1"/>
        <v>2.7581875971364717E-2</v>
      </c>
      <c r="F76" s="136">
        <f t="shared" si="1"/>
        <v>3.576755168903023E-2</v>
      </c>
      <c r="G76" s="136">
        <f t="shared" si="1"/>
        <v>2.4527488661708473E-2</v>
      </c>
      <c r="H76" s="136">
        <f t="shared" si="1"/>
        <v>5.4802261930479825E-3</v>
      </c>
      <c r="I76" s="136">
        <f t="shared" si="1"/>
        <v>0</v>
      </c>
      <c r="J76" s="136"/>
      <c r="K76" s="137">
        <f t="shared" si="2"/>
        <v>3.6702305073433035E-2</v>
      </c>
      <c r="L76" s="98"/>
      <c r="M76" s="107" t="str">
        <f t="shared" si="3"/>
        <v>教室・講座</v>
      </c>
      <c r="N76" s="118">
        <f t="shared" si="4"/>
        <v>3.9927540640033343E-2</v>
      </c>
      <c r="O76" s="118">
        <f t="shared" si="5"/>
        <v>1.9241328750888447E-2</v>
      </c>
      <c r="P76" s="118">
        <f t="shared" si="6"/>
        <v>3.8206302864674017E-2</v>
      </c>
      <c r="Q76" s="118">
        <f t="shared" si="7"/>
        <v>3.6843212120273749E-2</v>
      </c>
      <c r="R76" s="118">
        <f t="shared" si="8"/>
        <v>3.8479050559673766E-2</v>
      </c>
      <c r="S76" s="118">
        <f t="shared" si="9"/>
        <v>4.1890564906106396E-2</v>
      </c>
      <c r="T76" s="118">
        <f t="shared" si="10"/>
        <v>4.3916269800631347E-2</v>
      </c>
      <c r="U76" s="118">
        <f t="shared" si="11"/>
        <v>3.6197406142663625E-2</v>
      </c>
      <c r="V76" s="119"/>
    </row>
    <row r="77" spans="1:22" ht="14.25" thickBot="1" x14ac:dyDescent="0.2">
      <c r="A77" s="117" t="s">
        <v>212</v>
      </c>
      <c r="B77" s="107" t="str">
        <f t="shared" si="12"/>
        <v>洋装下着</v>
      </c>
      <c r="C77" s="136">
        <f t="shared" si="1"/>
        <v>0</v>
      </c>
      <c r="D77" s="136">
        <f t="shared" si="1"/>
        <v>0.1311940539356248</v>
      </c>
      <c r="E77" s="136">
        <f t="shared" si="1"/>
        <v>3.3098251165637659E-2</v>
      </c>
      <c r="F77" s="136">
        <f t="shared" si="1"/>
        <v>4.1728810303868602E-2</v>
      </c>
      <c r="G77" s="136">
        <f t="shared" si="1"/>
        <v>4.2923105157989833E-2</v>
      </c>
      <c r="H77" s="136">
        <f t="shared" si="1"/>
        <v>5.4802261930479825E-3</v>
      </c>
      <c r="I77" s="136">
        <f t="shared" si="1"/>
        <v>1.4261597245648216E-2</v>
      </c>
      <c r="J77" s="136"/>
      <c r="K77" s="137">
        <f t="shared" si="2"/>
        <v>3.5140504857542262E-2</v>
      </c>
      <c r="L77" s="98"/>
      <c r="M77" s="107" t="str">
        <f t="shared" si="3"/>
        <v>洋装下着</v>
      </c>
      <c r="N77" s="118">
        <f t="shared" si="4"/>
        <v>4.2779507828607156E-2</v>
      </c>
      <c r="O77" s="118">
        <f t="shared" si="5"/>
        <v>2.3614358012454005E-2</v>
      </c>
      <c r="P77" s="118">
        <f t="shared" si="6"/>
        <v>3.547728123148302E-2</v>
      </c>
      <c r="Q77" s="118">
        <f t="shared" si="7"/>
        <v>3.4147367330985424E-2</v>
      </c>
      <c r="R77" s="118">
        <f t="shared" si="8"/>
        <v>3.4004742355060534E-2</v>
      </c>
      <c r="S77" s="118">
        <f t="shared" si="9"/>
        <v>4.006923599714525E-2</v>
      </c>
      <c r="T77" s="118">
        <f t="shared" si="10"/>
        <v>3.9244326204819505E-2</v>
      </c>
      <c r="U77" s="118">
        <f t="shared" si="11"/>
        <v>3.3049805608518966E-2</v>
      </c>
      <c r="V77" s="119"/>
    </row>
    <row r="78" spans="1:22" ht="14.25" thickBot="1" x14ac:dyDescent="0.2">
      <c r="A78" s="117" t="s">
        <v>213</v>
      </c>
      <c r="B78" s="107" t="str">
        <f t="shared" si="12"/>
        <v>パソコン・パソコン関連用品</v>
      </c>
      <c r="C78" s="136">
        <f t="shared" si="1"/>
        <v>4.3731521518904195E-3</v>
      </c>
      <c r="D78" s="136">
        <f t="shared" si="1"/>
        <v>0.13848261248760399</v>
      </c>
      <c r="E78" s="136">
        <f t="shared" si="1"/>
        <v>3.3098251165637659E-2</v>
      </c>
      <c r="F78" s="136">
        <f t="shared" si="1"/>
        <v>1.1922517229676743E-2</v>
      </c>
      <c r="G78" s="136">
        <f t="shared" si="1"/>
        <v>1.8395616496281356E-2</v>
      </c>
      <c r="H78" s="136">
        <f t="shared" si="1"/>
        <v>2.192090477219193E-2</v>
      </c>
      <c r="I78" s="136">
        <f t="shared" si="1"/>
        <v>2.376932874274703E-2</v>
      </c>
      <c r="J78" s="136"/>
      <c r="K78" s="137">
        <f t="shared" si="2"/>
        <v>3.2797804533706114E-2</v>
      </c>
      <c r="L78" s="98"/>
      <c r="M78" s="107" t="str">
        <f t="shared" si="3"/>
        <v>パソコン・パソコン関連用品</v>
      </c>
      <c r="N78" s="118">
        <f t="shared" si="4"/>
        <v>3.8976884910508741E-2</v>
      </c>
      <c r="O78" s="118">
        <f t="shared" si="5"/>
        <v>2.011593460320156E-2</v>
      </c>
      <c r="P78" s="118">
        <f t="shared" si="6"/>
        <v>3.2748259598292015E-2</v>
      </c>
      <c r="Q78" s="118">
        <f t="shared" si="7"/>
        <v>3.5944597190510977E-2</v>
      </c>
      <c r="R78" s="118">
        <f t="shared" si="8"/>
        <v>3.4899603995983179E-2</v>
      </c>
      <c r="S78" s="118">
        <f t="shared" si="9"/>
        <v>3.4605249270261804E-2</v>
      </c>
      <c r="T78" s="118">
        <f t="shared" si="10"/>
        <v>3.4572382609007656E-2</v>
      </c>
      <c r="U78" s="118">
        <f t="shared" si="11"/>
        <v>3.1476005341446629E-2</v>
      </c>
      <c r="V78" s="119"/>
    </row>
    <row r="79" spans="1:22" ht="14.25" thickBot="1" x14ac:dyDescent="0.2">
      <c r="A79" s="117" t="s">
        <v>214</v>
      </c>
      <c r="B79" s="107" t="str">
        <f t="shared" si="12"/>
        <v>家具・寝具</v>
      </c>
      <c r="C79" s="136">
        <f t="shared" si="1"/>
        <v>0</v>
      </c>
      <c r="D79" s="136">
        <f t="shared" si="1"/>
        <v>6.5597026967812402E-2</v>
      </c>
      <c r="E79" s="136">
        <f t="shared" si="1"/>
        <v>1.1032750388545887E-2</v>
      </c>
      <c r="F79" s="136">
        <f t="shared" si="1"/>
        <v>2.3845034459353487E-2</v>
      </c>
      <c r="G79" s="136">
        <f t="shared" si="1"/>
        <v>6.1318721654271182E-3</v>
      </c>
      <c r="H79" s="136">
        <f t="shared" si="1"/>
        <v>4.9322035737431838E-2</v>
      </c>
      <c r="I79" s="136">
        <f t="shared" si="1"/>
        <v>2.8523194491296432E-2</v>
      </c>
      <c r="J79" s="136"/>
      <c r="K79" s="137">
        <f t="shared" si="2"/>
        <v>2.8112403886033813E-2</v>
      </c>
      <c r="L79" s="98"/>
      <c r="M79" s="107" t="str">
        <f t="shared" si="3"/>
        <v>家具・寝具</v>
      </c>
      <c r="N79" s="118">
        <f t="shared" si="4"/>
        <v>3.4223606262885717E-2</v>
      </c>
      <c r="O79" s="118">
        <f t="shared" si="5"/>
        <v>2.3614358012454005E-2</v>
      </c>
      <c r="P79" s="118">
        <f t="shared" si="6"/>
        <v>3.092891184283135E-2</v>
      </c>
      <c r="Q79" s="118">
        <f t="shared" si="7"/>
        <v>2.8755677752408778E-2</v>
      </c>
      <c r="R79" s="118">
        <f t="shared" si="8"/>
        <v>3.1320157432292599E-2</v>
      </c>
      <c r="S79" s="118">
        <f t="shared" si="9"/>
        <v>2.4587940270975495E-2</v>
      </c>
      <c r="T79" s="118">
        <f t="shared" si="10"/>
        <v>2.8031661574871074E-2</v>
      </c>
      <c r="U79" s="118">
        <f t="shared" si="11"/>
        <v>2.4393904139621139E-2</v>
      </c>
      <c r="V79" s="119"/>
    </row>
    <row r="80" spans="1:22" ht="14.25" thickBot="1" x14ac:dyDescent="0.2">
      <c r="A80" s="117" t="s">
        <v>215</v>
      </c>
      <c r="B80" s="107" t="str">
        <f t="shared" si="12"/>
        <v>無限連鎖講</v>
      </c>
      <c r="C80" s="136">
        <f t="shared" si="1"/>
        <v>1.7492608607561678E-2</v>
      </c>
      <c r="D80" s="136">
        <f t="shared" si="1"/>
        <v>7.2885585519791574E-2</v>
      </c>
      <c r="E80" s="136">
        <f t="shared" si="1"/>
        <v>5.5163751942729437E-3</v>
      </c>
      <c r="F80" s="136">
        <f t="shared" si="1"/>
        <v>1.1922517229676743E-2</v>
      </c>
      <c r="G80" s="136">
        <f t="shared" si="1"/>
        <v>1.8395616496281356E-2</v>
      </c>
      <c r="H80" s="136">
        <f t="shared" si="1"/>
        <v>5.4802261930479825E-3</v>
      </c>
      <c r="I80" s="136">
        <f t="shared" si="1"/>
        <v>1.4261597245648216E-2</v>
      </c>
      <c r="J80" s="136"/>
      <c r="K80" s="137">
        <f t="shared" si="2"/>
        <v>2.1084302914525361E-2</v>
      </c>
      <c r="L80" s="98"/>
      <c r="M80" s="107" t="str">
        <f t="shared" si="3"/>
        <v>無限連鎖講</v>
      </c>
      <c r="N80" s="118">
        <f t="shared" si="4"/>
        <v>2.1865081779065879E-2</v>
      </c>
      <c r="O80" s="118">
        <f t="shared" si="5"/>
        <v>1.4868299489322889E-2</v>
      </c>
      <c r="P80" s="118">
        <f t="shared" si="6"/>
        <v>2.3651520820988682E-2</v>
      </c>
      <c r="Q80" s="118">
        <f t="shared" si="7"/>
        <v>2.2465373244069359E-2</v>
      </c>
      <c r="R80" s="118">
        <f t="shared" si="8"/>
        <v>2.1476679382143496E-2</v>
      </c>
      <c r="S80" s="118">
        <f t="shared" si="9"/>
        <v>2.3677275816494921E-2</v>
      </c>
      <c r="T80" s="118">
        <f t="shared" si="10"/>
        <v>2.2425329259896858E-2</v>
      </c>
      <c r="U80" s="118">
        <f t="shared" si="11"/>
        <v>1.8885603204867981E-2</v>
      </c>
      <c r="V80" s="119"/>
    </row>
    <row r="81" spans="1:22" ht="14.25" thickBot="1" x14ac:dyDescent="0.2">
      <c r="A81" s="117" t="s">
        <v>216</v>
      </c>
      <c r="B81" s="107" t="str">
        <f t="shared" si="12"/>
        <v>洗浄剤等</v>
      </c>
      <c r="C81" s="136">
        <f t="shared" ref="C81:I96" si="13">C21/C$60*100000</f>
        <v>0</v>
      </c>
      <c r="D81" s="136">
        <f t="shared" si="13"/>
        <v>6.5597026967812402E-2</v>
      </c>
      <c r="E81" s="136">
        <f t="shared" si="13"/>
        <v>1.1032750388545887E-2</v>
      </c>
      <c r="F81" s="136">
        <f t="shared" si="13"/>
        <v>4.7690068918706974E-2</v>
      </c>
      <c r="G81" s="136">
        <f t="shared" si="13"/>
        <v>6.1318721654271182E-3</v>
      </c>
      <c r="H81" s="136">
        <f t="shared" si="13"/>
        <v>1.6440678579143945E-2</v>
      </c>
      <c r="I81" s="136">
        <f t="shared" si="13"/>
        <v>4.7538657485494051E-3</v>
      </c>
      <c r="J81" s="136"/>
      <c r="K81" s="137">
        <f t="shared" si="2"/>
        <v>2.0303402806579975E-2</v>
      </c>
      <c r="L81" s="98"/>
      <c r="M81" s="107" t="str">
        <f t="shared" si="3"/>
        <v>洗浄剤等</v>
      </c>
      <c r="N81" s="118">
        <f t="shared" si="4"/>
        <v>2.4717048967639686E-2</v>
      </c>
      <c r="O81" s="118">
        <f t="shared" si="5"/>
        <v>1.4868299489322889E-2</v>
      </c>
      <c r="P81" s="118">
        <f t="shared" si="6"/>
        <v>2.1832173065528013E-2</v>
      </c>
      <c r="Q81" s="118">
        <f t="shared" si="7"/>
        <v>1.617506873572994E-2</v>
      </c>
      <c r="R81" s="118">
        <f t="shared" si="8"/>
        <v>2.2371541023066141E-2</v>
      </c>
      <c r="S81" s="118">
        <f t="shared" si="9"/>
        <v>2.0945282453053198E-2</v>
      </c>
      <c r="T81" s="118">
        <f t="shared" si="10"/>
        <v>2.3359717979059228E-2</v>
      </c>
      <c r="U81" s="118">
        <f t="shared" si="11"/>
        <v>1.8885603204867981E-2</v>
      </c>
      <c r="V81" s="119"/>
    </row>
    <row r="82" spans="1:22" ht="14.25" thickBot="1" x14ac:dyDescent="0.2">
      <c r="A82" s="117" t="s">
        <v>217</v>
      </c>
      <c r="B82" s="107" t="str">
        <f t="shared" si="12"/>
        <v>デリバティブ取引</v>
      </c>
      <c r="C82" s="136">
        <f t="shared" si="13"/>
        <v>0</v>
      </c>
      <c r="D82" s="136">
        <f t="shared" si="13"/>
        <v>1.4577117103958315E-2</v>
      </c>
      <c r="E82" s="136">
        <f t="shared" si="13"/>
        <v>2.7581875971364717E-2</v>
      </c>
      <c r="F82" s="136">
        <f t="shared" si="13"/>
        <v>3.576755168903023E-2</v>
      </c>
      <c r="G82" s="136">
        <f t="shared" si="13"/>
        <v>3.0659360827135596E-2</v>
      </c>
      <c r="H82" s="136">
        <f t="shared" si="13"/>
        <v>1.6440678579143945E-2</v>
      </c>
      <c r="I82" s="136">
        <f t="shared" si="13"/>
        <v>1.4261597245648216E-2</v>
      </c>
      <c r="J82" s="136"/>
      <c r="K82" s="137">
        <f t="shared" si="2"/>
        <v>2.0303402806579975E-2</v>
      </c>
      <c r="L82" s="98"/>
      <c r="M82" s="107" t="str">
        <f t="shared" si="3"/>
        <v>デリバティブ取引</v>
      </c>
      <c r="N82" s="118">
        <f t="shared" si="4"/>
        <v>2.4717048967639686E-2</v>
      </c>
      <c r="O82" s="118">
        <f t="shared" si="5"/>
        <v>2.099054045551467E-2</v>
      </c>
      <c r="P82" s="118">
        <f t="shared" si="6"/>
        <v>1.9103151432337009E-2</v>
      </c>
      <c r="Q82" s="118">
        <f t="shared" si="7"/>
        <v>1.7972298595255488E-2</v>
      </c>
      <c r="R82" s="118">
        <f t="shared" si="8"/>
        <v>1.8792094459375557E-2</v>
      </c>
      <c r="S82" s="118">
        <f t="shared" si="9"/>
        <v>2.0945282453053198E-2</v>
      </c>
      <c r="T82" s="118">
        <f t="shared" si="10"/>
        <v>2.1490940540734488E-2</v>
      </c>
      <c r="U82" s="118">
        <f t="shared" si="11"/>
        <v>1.8885603204867981E-2</v>
      </c>
      <c r="V82" s="119"/>
    </row>
    <row r="83" spans="1:22" ht="14.25" thickBot="1" x14ac:dyDescent="0.2">
      <c r="A83" s="117" t="s">
        <v>218</v>
      </c>
      <c r="B83" s="107" t="str">
        <f t="shared" si="12"/>
        <v>空調・冷暖房機器</v>
      </c>
      <c r="C83" s="136">
        <f t="shared" si="13"/>
        <v>0</v>
      </c>
      <c r="D83" s="136">
        <f t="shared" si="13"/>
        <v>9.4751261175729032E-2</v>
      </c>
      <c r="E83" s="136">
        <f t="shared" si="13"/>
        <v>1.1032750388545887E-2</v>
      </c>
      <c r="F83" s="136">
        <f t="shared" si="13"/>
        <v>1.1922517229676743E-2</v>
      </c>
      <c r="G83" s="136">
        <f t="shared" si="13"/>
        <v>6.1318721654271182E-3</v>
      </c>
      <c r="H83" s="136">
        <f t="shared" si="13"/>
        <v>1.0960452386095965E-2</v>
      </c>
      <c r="I83" s="136">
        <f t="shared" si="13"/>
        <v>4.7538657485494051E-3</v>
      </c>
      <c r="J83" s="136"/>
      <c r="K83" s="137">
        <f t="shared" si="2"/>
        <v>1.7960702482743826E-2</v>
      </c>
      <c r="L83" s="98"/>
      <c r="M83" s="107" t="str">
        <f t="shared" si="3"/>
        <v>空調・冷暖房機器</v>
      </c>
      <c r="N83" s="118">
        <f t="shared" si="4"/>
        <v>2.1865081779065879E-2</v>
      </c>
      <c r="O83" s="118">
        <f t="shared" si="5"/>
        <v>8.7460585231311123E-3</v>
      </c>
      <c r="P83" s="118">
        <f t="shared" si="6"/>
        <v>1.9103151432337009E-2</v>
      </c>
      <c r="Q83" s="118">
        <f t="shared" si="7"/>
        <v>1.8870913525018265E-2</v>
      </c>
      <c r="R83" s="118">
        <f t="shared" si="8"/>
        <v>1.9686956100298206E-2</v>
      </c>
      <c r="S83" s="118">
        <f t="shared" si="9"/>
        <v>1.9123953544092052E-2</v>
      </c>
      <c r="T83" s="118">
        <f t="shared" si="10"/>
        <v>2.0556551821572122E-2</v>
      </c>
      <c r="U83" s="118">
        <f t="shared" si="11"/>
        <v>1.6524902804259483E-2</v>
      </c>
      <c r="V83" s="119"/>
    </row>
    <row r="84" spans="1:22" ht="14.25" thickBot="1" x14ac:dyDescent="0.2">
      <c r="A84" s="117" t="s">
        <v>219</v>
      </c>
      <c r="B84" s="107" t="str">
        <f t="shared" si="12"/>
        <v>他の金融関連サービス</v>
      </c>
      <c r="C84" s="136">
        <f t="shared" si="13"/>
        <v>4.3731521518904195E-3</v>
      </c>
      <c r="D84" s="136">
        <f t="shared" si="13"/>
        <v>6.5597026967812402E-2</v>
      </c>
      <c r="E84" s="136">
        <f t="shared" si="13"/>
        <v>5.5163751942729437E-3</v>
      </c>
      <c r="F84" s="136">
        <f t="shared" si="13"/>
        <v>5.9612586148383717E-3</v>
      </c>
      <c r="G84" s="136">
        <f t="shared" si="13"/>
        <v>0</v>
      </c>
      <c r="H84" s="136">
        <f t="shared" si="13"/>
        <v>2.192090477219193E-2</v>
      </c>
      <c r="I84" s="136">
        <f t="shared" si="13"/>
        <v>2.8523194491296432E-2</v>
      </c>
      <c r="J84" s="136"/>
      <c r="K84" s="137">
        <f t="shared" si="2"/>
        <v>1.7960702482743826E-2</v>
      </c>
      <c r="L84" s="98"/>
      <c r="M84" s="107" t="str">
        <f t="shared" si="3"/>
        <v>他の金融関連サービス</v>
      </c>
      <c r="N84" s="118">
        <f t="shared" si="4"/>
        <v>2.0914426049541274E-2</v>
      </c>
      <c r="O84" s="118">
        <f t="shared" si="5"/>
        <v>1.2244481932383556E-2</v>
      </c>
      <c r="P84" s="118">
        <f t="shared" si="6"/>
        <v>2.0012825310067345E-2</v>
      </c>
      <c r="Q84" s="118">
        <f t="shared" si="7"/>
        <v>1.9769528454781037E-2</v>
      </c>
      <c r="R84" s="118">
        <f t="shared" si="8"/>
        <v>2.0581817741220851E-2</v>
      </c>
      <c r="S84" s="118">
        <f t="shared" si="9"/>
        <v>1.7302624635130902E-2</v>
      </c>
      <c r="T84" s="118">
        <f t="shared" si="10"/>
        <v>1.5884608225760277E-2</v>
      </c>
      <c r="U84" s="118">
        <f t="shared" si="11"/>
        <v>1.7311802937795648E-2</v>
      </c>
      <c r="V84" s="119"/>
    </row>
    <row r="85" spans="1:22" ht="14.25" thickBot="1" x14ac:dyDescent="0.2">
      <c r="A85" s="117" t="s">
        <v>220</v>
      </c>
      <c r="B85" s="107" t="str">
        <f t="shared" si="12"/>
        <v>合計</v>
      </c>
      <c r="C85" s="136">
        <f t="shared" si="13"/>
        <v>0.15743347746805511</v>
      </c>
      <c r="D85" s="136">
        <f t="shared" si="13"/>
        <v>5.5393044995041594</v>
      </c>
      <c r="E85" s="136">
        <f t="shared" si="13"/>
        <v>1.351511922596871</v>
      </c>
      <c r="F85" s="136">
        <f t="shared" si="13"/>
        <v>1.5678110157024918</v>
      </c>
      <c r="G85" s="136">
        <f t="shared" si="13"/>
        <v>1.5268361691913523</v>
      </c>
      <c r="H85" s="136">
        <f t="shared" si="13"/>
        <v>1.5344633340534348</v>
      </c>
      <c r="I85" s="136">
        <f t="shared" si="13"/>
        <v>1.5592679655242048</v>
      </c>
      <c r="J85" s="136"/>
      <c r="K85" s="137">
        <f t="shared" si="2"/>
        <v>1.8319916532398701</v>
      </c>
      <c r="L85" s="98"/>
      <c r="M85" s="107" t="str">
        <f t="shared" si="3"/>
        <v>合計</v>
      </c>
      <c r="N85" s="118">
        <f t="shared" si="4"/>
        <v>2.196014735201834</v>
      </c>
      <c r="O85" s="118">
        <f t="shared" si="5"/>
        <v>1.3871248817685944</v>
      </c>
      <c r="P85" s="118">
        <f t="shared" si="6"/>
        <v>1.9112248171114314</v>
      </c>
      <c r="Q85" s="118">
        <f t="shared" si="7"/>
        <v>1.8718148986958589</v>
      </c>
      <c r="R85" s="118">
        <f t="shared" si="8"/>
        <v>1.876524861014788</v>
      </c>
      <c r="S85" s="118">
        <f t="shared" si="9"/>
        <v>1.8814327629568657</v>
      </c>
      <c r="T85" s="118">
        <f t="shared" si="10"/>
        <v>1.885596435269661</v>
      </c>
      <c r="U85" s="118">
        <f t="shared" si="11"/>
        <v>1.7004911885716543</v>
      </c>
      <c r="V85" s="119"/>
    </row>
    <row r="86" spans="1:22" ht="14.25" thickBot="1" x14ac:dyDescent="0.2">
      <c r="A86" s="117" t="s">
        <v>221</v>
      </c>
      <c r="B86" s="107">
        <f t="shared" si="12"/>
        <v>0</v>
      </c>
      <c r="C86" s="136">
        <f t="shared" si="13"/>
        <v>0</v>
      </c>
      <c r="D86" s="136">
        <f t="shared" si="13"/>
        <v>0</v>
      </c>
      <c r="E86" s="136">
        <f t="shared" si="13"/>
        <v>0</v>
      </c>
      <c r="F86" s="136">
        <f t="shared" si="13"/>
        <v>0</v>
      </c>
      <c r="G86" s="136">
        <f t="shared" si="13"/>
        <v>0</v>
      </c>
      <c r="H86" s="136">
        <f t="shared" si="13"/>
        <v>0</v>
      </c>
      <c r="I86" s="136">
        <f t="shared" si="13"/>
        <v>0</v>
      </c>
      <c r="J86" s="136"/>
      <c r="K86" s="137">
        <f t="shared" si="2"/>
        <v>0</v>
      </c>
      <c r="L86" s="98"/>
      <c r="M86" s="107">
        <f t="shared" si="3"/>
        <v>0</v>
      </c>
      <c r="N86" s="118">
        <f t="shared" si="4"/>
        <v>0</v>
      </c>
      <c r="O86" s="118">
        <f t="shared" si="5"/>
        <v>0</v>
      </c>
      <c r="P86" s="118">
        <f t="shared" si="6"/>
        <v>0</v>
      </c>
      <c r="Q86" s="118">
        <f t="shared" si="7"/>
        <v>0</v>
      </c>
      <c r="R86" s="118">
        <f t="shared" si="8"/>
        <v>0</v>
      </c>
      <c r="S86" s="118">
        <f t="shared" si="9"/>
        <v>0</v>
      </c>
      <c r="T86" s="118">
        <f t="shared" si="10"/>
        <v>0</v>
      </c>
      <c r="U86" s="118">
        <f t="shared" si="11"/>
        <v>0</v>
      </c>
      <c r="V86" s="119"/>
    </row>
    <row r="87" spans="1:22" ht="14.25" thickBot="1" x14ac:dyDescent="0.2">
      <c r="A87" s="117" t="s">
        <v>222</v>
      </c>
      <c r="B87" s="107">
        <f t="shared" si="12"/>
        <v>0</v>
      </c>
      <c r="C87" s="136">
        <f t="shared" si="13"/>
        <v>0</v>
      </c>
      <c r="D87" s="136">
        <f t="shared" si="13"/>
        <v>0</v>
      </c>
      <c r="E87" s="136">
        <f t="shared" si="13"/>
        <v>0</v>
      </c>
      <c r="F87" s="136">
        <f t="shared" si="13"/>
        <v>0</v>
      </c>
      <c r="G87" s="136">
        <f t="shared" si="13"/>
        <v>0</v>
      </c>
      <c r="H87" s="136">
        <f t="shared" si="13"/>
        <v>0</v>
      </c>
      <c r="I87" s="136">
        <f t="shared" si="13"/>
        <v>0</v>
      </c>
      <c r="J87" s="136"/>
      <c r="K87" s="137">
        <f t="shared" si="2"/>
        <v>0</v>
      </c>
      <c r="L87" s="98"/>
      <c r="M87" s="107">
        <f t="shared" si="3"/>
        <v>0</v>
      </c>
      <c r="N87" s="118">
        <f t="shared" si="4"/>
        <v>0</v>
      </c>
      <c r="O87" s="118">
        <f t="shared" si="5"/>
        <v>0</v>
      </c>
      <c r="P87" s="118">
        <f t="shared" si="6"/>
        <v>0</v>
      </c>
      <c r="Q87" s="118">
        <f t="shared" si="7"/>
        <v>0</v>
      </c>
      <c r="R87" s="118">
        <f t="shared" si="8"/>
        <v>0</v>
      </c>
      <c r="S87" s="118">
        <f t="shared" si="9"/>
        <v>0</v>
      </c>
      <c r="T87" s="118">
        <f t="shared" si="10"/>
        <v>0</v>
      </c>
      <c r="U87" s="118">
        <f t="shared" si="11"/>
        <v>0</v>
      </c>
      <c r="V87" s="119"/>
    </row>
    <row r="88" spans="1:22" ht="14.25" thickBot="1" x14ac:dyDescent="0.2">
      <c r="A88" s="117" t="s">
        <v>223</v>
      </c>
      <c r="B88" s="107">
        <f t="shared" si="12"/>
        <v>0</v>
      </c>
      <c r="C88" s="136">
        <f t="shared" si="13"/>
        <v>0</v>
      </c>
      <c r="D88" s="136">
        <f t="shared" si="13"/>
        <v>0</v>
      </c>
      <c r="E88" s="136">
        <f t="shared" si="13"/>
        <v>0</v>
      </c>
      <c r="F88" s="136">
        <f t="shared" si="13"/>
        <v>0</v>
      </c>
      <c r="G88" s="136">
        <f t="shared" si="13"/>
        <v>0</v>
      </c>
      <c r="H88" s="136">
        <f t="shared" si="13"/>
        <v>0</v>
      </c>
      <c r="I88" s="136">
        <f t="shared" si="13"/>
        <v>0</v>
      </c>
      <c r="J88" s="136"/>
      <c r="K88" s="137">
        <f t="shared" si="2"/>
        <v>0</v>
      </c>
      <c r="L88" s="98"/>
      <c r="M88" s="107">
        <f t="shared" si="3"/>
        <v>0</v>
      </c>
      <c r="N88" s="118">
        <f t="shared" si="4"/>
        <v>0</v>
      </c>
      <c r="O88" s="118">
        <f t="shared" si="5"/>
        <v>0</v>
      </c>
      <c r="P88" s="118">
        <f t="shared" si="6"/>
        <v>0</v>
      </c>
      <c r="Q88" s="118">
        <f t="shared" si="7"/>
        <v>0</v>
      </c>
      <c r="R88" s="118">
        <f t="shared" si="8"/>
        <v>0</v>
      </c>
      <c r="S88" s="118">
        <f t="shared" si="9"/>
        <v>0</v>
      </c>
      <c r="T88" s="118">
        <f t="shared" si="10"/>
        <v>0</v>
      </c>
      <c r="U88" s="118">
        <f t="shared" si="11"/>
        <v>0</v>
      </c>
      <c r="V88" s="119"/>
    </row>
    <row r="89" spans="1:22" ht="14.25" thickBot="1" x14ac:dyDescent="0.2">
      <c r="A89" s="117" t="s">
        <v>224</v>
      </c>
      <c r="B89" s="107">
        <f t="shared" si="12"/>
        <v>0</v>
      </c>
      <c r="C89" s="136">
        <f t="shared" si="13"/>
        <v>0</v>
      </c>
      <c r="D89" s="136">
        <f t="shared" si="13"/>
        <v>0</v>
      </c>
      <c r="E89" s="136">
        <f t="shared" si="13"/>
        <v>0</v>
      </c>
      <c r="F89" s="136">
        <f t="shared" si="13"/>
        <v>0</v>
      </c>
      <c r="G89" s="136">
        <f t="shared" si="13"/>
        <v>0</v>
      </c>
      <c r="H89" s="136">
        <f t="shared" si="13"/>
        <v>0</v>
      </c>
      <c r="I89" s="136">
        <f t="shared" si="13"/>
        <v>0</v>
      </c>
      <c r="J89" s="136"/>
      <c r="K89" s="137">
        <f t="shared" si="2"/>
        <v>0</v>
      </c>
      <c r="L89" s="98"/>
      <c r="M89" s="107">
        <f t="shared" si="3"/>
        <v>0</v>
      </c>
      <c r="N89" s="118">
        <f t="shared" si="4"/>
        <v>0</v>
      </c>
      <c r="O89" s="118">
        <f t="shared" si="5"/>
        <v>0</v>
      </c>
      <c r="P89" s="118">
        <f t="shared" si="6"/>
        <v>0</v>
      </c>
      <c r="Q89" s="118">
        <f t="shared" si="7"/>
        <v>0</v>
      </c>
      <c r="R89" s="118">
        <f t="shared" si="8"/>
        <v>0</v>
      </c>
      <c r="S89" s="118">
        <f t="shared" si="9"/>
        <v>0</v>
      </c>
      <c r="T89" s="118">
        <f t="shared" si="10"/>
        <v>0</v>
      </c>
      <c r="U89" s="118">
        <f t="shared" si="11"/>
        <v>0</v>
      </c>
      <c r="V89" s="119"/>
    </row>
    <row r="90" spans="1:22" ht="14.25" thickBot="1" x14ac:dyDescent="0.2">
      <c r="A90" s="117" t="s">
        <v>225</v>
      </c>
      <c r="B90" s="107">
        <f t="shared" si="12"/>
        <v>0</v>
      </c>
      <c r="C90" s="136">
        <f t="shared" si="13"/>
        <v>0</v>
      </c>
      <c r="D90" s="136">
        <f t="shared" si="13"/>
        <v>0</v>
      </c>
      <c r="E90" s="136">
        <f t="shared" si="13"/>
        <v>0</v>
      </c>
      <c r="F90" s="136">
        <f t="shared" si="13"/>
        <v>0</v>
      </c>
      <c r="G90" s="136">
        <f t="shared" si="13"/>
        <v>0</v>
      </c>
      <c r="H90" s="136">
        <f t="shared" si="13"/>
        <v>0</v>
      </c>
      <c r="I90" s="136">
        <f t="shared" si="13"/>
        <v>0</v>
      </c>
      <c r="J90" s="136"/>
      <c r="K90" s="137">
        <f t="shared" si="2"/>
        <v>0</v>
      </c>
      <c r="L90" s="98"/>
      <c r="M90" s="107">
        <f t="shared" si="3"/>
        <v>0</v>
      </c>
      <c r="N90" s="118">
        <f t="shared" si="4"/>
        <v>0</v>
      </c>
      <c r="O90" s="118">
        <f t="shared" si="5"/>
        <v>0</v>
      </c>
      <c r="P90" s="118">
        <f t="shared" si="6"/>
        <v>0</v>
      </c>
      <c r="Q90" s="118">
        <f t="shared" si="7"/>
        <v>0</v>
      </c>
      <c r="R90" s="118">
        <f t="shared" si="8"/>
        <v>0</v>
      </c>
      <c r="S90" s="118">
        <f t="shared" si="9"/>
        <v>0</v>
      </c>
      <c r="T90" s="118">
        <f t="shared" si="10"/>
        <v>0</v>
      </c>
      <c r="U90" s="118">
        <f t="shared" si="11"/>
        <v>0</v>
      </c>
      <c r="V90" s="119"/>
    </row>
    <row r="91" spans="1:22" ht="14.25" thickBot="1" x14ac:dyDescent="0.2">
      <c r="A91" s="117" t="s">
        <v>226</v>
      </c>
      <c r="B91" s="107">
        <f t="shared" si="12"/>
        <v>0</v>
      </c>
      <c r="C91" s="136">
        <f t="shared" si="13"/>
        <v>0</v>
      </c>
      <c r="D91" s="136">
        <f t="shared" si="13"/>
        <v>0</v>
      </c>
      <c r="E91" s="136">
        <f t="shared" si="13"/>
        <v>0</v>
      </c>
      <c r="F91" s="136">
        <f t="shared" si="13"/>
        <v>0</v>
      </c>
      <c r="G91" s="136">
        <f t="shared" si="13"/>
        <v>0</v>
      </c>
      <c r="H91" s="136">
        <f t="shared" si="13"/>
        <v>0</v>
      </c>
      <c r="I91" s="136">
        <f t="shared" si="13"/>
        <v>0</v>
      </c>
      <c r="J91" s="136"/>
      <c r="K91" s="137">
        <f t="shared" si="2"/>
        <v>0</v>
      </c>
      <c r="L91" s="98"/>
      <c r="M91" s="107">
        <f t="shared" si="3"/>
        <v>0</v>
      </c>
      <c r="N91" s="118">
        <f t="shared" si="4"/>
        <v>0</v>
      </c>
      <c r="O91" s="118">
        <f t="shared" si="5"/>
        <v>0</v>
      </c>
      <c r="P91" s="118">
        <f t="shared" si="6"/>
        <v>0</v>
      </c>
      <c r="Q91" s="118">
        <f t="shared" si="7"/>
        <v>0</v>
      </c>
      <c r="R91" s="118">
        <f t="shared" si="8"/>
        <v>0</v>
      </c>
      <c r="S91" s="118">
        <f t="shared" si="9"/>
        <v>0</v>
      </c>
      <c r="T91" s="118">
        <f t="shared" si="10"/>
        <v>0</v>
      </c>
      <c r="U91" s="118">
        <f t="shared" si="11"/>
        <v>0</v>
      </c>
      <c r="V91" s="119"/>
    </row>
    <row r="92" spans="1:22" ht="14.25" thickBot="1" x14ac:dyDescent="0.2">
      <c r="A92" s="117" t="s">
        <v>227</v>
      </c>
      <c r="B92" s="107">
        <f t="shared" si="12"/>
        <v>0</v>
      </c>
      <c r="C92" s="136">
        <f t="shared" si="13"/>
        <v>0</v>
      </c>
      <c r="D92" s="136">
        <f t="shared" si="13"/>
        <v>0</v>
      </c>
      <c r="E92" s="136">
        <f t="shared" si="13"/>
        <v>0</v>
      </c>
      <c r="F92" s="136">
        <f t="shared" si="13"/>
        <v>0</v>
      </c>
      <c r="G92" s="136">
        <f t="shared" si="13"/>
        <v>0</v>
      </c>
      <c r="H92" s="136">
        <f t="shared" si="13"/>
        <v>0</v>
      </c>
      <c r="I92" s="136">
        <f t="shared" si="13"/>
        <v>0</v>
      </c>
      <c r="J92" s="136"/>
      <c r="K92" s="137">
        <f t="shared" si="2"/>
        <v>0</v>
      </c>
      <c r="L92" s="98"/>
      <c r="M92" s="107">
        <f t="shared" si="3"/>
        <v>0</v>
      </c>
      <c r="N92" s="118">
        <f t="shared" si="4"/>
        <v>0</v>
      </c>
      <c r="O92" s="118">
        <f t="shared" si="5"/>
        <v>0</v>
      </c>
      <c r="P92" s="118">
        <f t="shared" si="6"/>
        <v>0</v>
      </c>
      <c r="Q92" s="118">
        <f t="shared" si="7"/>
        <v>0</v>
      </c>
      <c r="R92" s="118">
        <f t="shared" si="8"/>
        <v>0</v>
      </c>
      <c r="S92" s="118">
        <f t="shared" si="9"/>
        <v>0</v>
      </c>
      <c r="T92" s="118">
        <f t="shared" si="10"/>
        <v>0</v>
      </c>
      <c r="U92" s="118">
        <f t="shared" si="11"/>
        <v>0</v>
      </c>
      <c r="V92" s="119"/>
    </row>
    <row r="93" spans="1:22" ht="14.25" thickBot="1" x14ac:dyDescent="0.2">
      <c r="A93" s="117" t="s">
        <v>228</v>
      </c>
      <c r="B93" s="107">
        <f t="shared" si="12"/>
        <v>0</v>
      </c>
      <c r="C93" s="136">
        <f t="shared" si="13"/>
        <v>0</v>
      </c>
      <c r="D93" s="136">
        <f t="shared" si="13"/>
        <v>0</v>
      </c>
      <c r="E93" s="136">
        <f t="shared" si="13"/>
        <v>0</v>
      </c>
      <c r="F93" s="136">
        <f t="shared" si="13"/>
        <v>0</v>
      </c>
      <c r="G93" s="136">
        <f t="shared" si="13"/>
        <v>0</v>
      </c>
      <c r="H93" s="136">
        <f t="shared" si="13"/>
        <v>0</v>
      </c>
      <c r="I93" s="136">
        <f t="shared" si="13"/>
        <v>0</v>
      </c>
      <c r="J93" s="136"/>
      <c r="K93" s="137">
        <f t="shared" si="2"/>
        <v>0</v>
      </c>
      <c r="L93" s="98"/>
      <c r="M93" s="107">
        <f t="shared" si="3"/>
        <v>0</v>
      </c>
      <c r="N93" s="118">
        <f t="shared" si="4"/>
        <v>0</v>
      </c>
      <c r="O93" s="118">
        <f t="shared" si="5"/>
        <v>0</v>
      </c>
      <c r="P93" s="118">
        <f t="shared" si="6"/>
        <v>0</v>
      </c>
      <c r="Q93" s="118">
        <f t="shared" si="7"/>
        <v>0</v>
      </c>
      <c r="R93" s="118">
        <f t="shared" si="8"/>
        <v>0</v>
      </c>
      <c r="S93" s="118">
        <f t="shared" si="9"/>
        <v>0</v>
      </c>
      <c r="T93" s="118">
        <f t="shared" si="10"/>
        <v>0</v>
      </c>
      <c r="U93" s="118">
        <f t="shared" si="11"/>
        <v>0</v>
      </c>
      <c r="V93" s="119"/>
    </row>
    <row r="94" spans="1:22" ht="14.25" thickBot="1" x14ac:dyDescent="0.2">
      <c r="A94" s="117" t="s">
        <v>229</v>
      </c>
      <c r="B94" s="107">
        <f t="shared" si="12"/>
        <v>0</v>
      </c>
      <c r="C94" s="136">
        <f t="shared" si="13"/>
        <v>0</v>
      </c>
      <c r="D94" s="136">
        <f t="shared" si="13"/>
        <v>0</v>
      </c>
      <c r="E94" s="136">
        <f t="shared" si="13"/>
        <v>0</v>
      </c>
      <c r="F94" s="136">
        <f t="shared" si="13"/>
        <v>0</v>
      </c>
      <c r="G94" s="136">
        <f t="shared" si="13"/>
        <v>0</v>
      </c>
      <c r="H94" s="136">
        <f t="shared" si="13"/>
        <v>0</v>
      </c>
      <c r="I94" s="136">
        <f t="shared" si="13"/>
        <v>0</v>
      </c>
      <c r="J94" s="136"/>
      <c r="K94" s="137">
        <f t="shared" si="2"/>
        <v>0</v>
      </c>
      <c r="L94" s="98"/>
      <c r="M94" s="107">
        <f t="shared" si="3"/>
        <v>0</v>
      </c>
      <c r="N94" s="118">
        <f t="shared" si="4"/>
        <v>0</v>
      </c>
      <c r="O94" s="118">
        <f t="shared" si="5"/>
        <v>0</v>
      </c>
      <c r="P94" s="118">
        <f t="shared" si="6"/>
        <v>0</v>
      </c>
      <c r="Q94" s="118">
        <f t="shared" si="7"/>
        <v>0</v>
      </c>
      <c r="R94" s="118">
        <f t="shared" si="8"/>
        <v>0</v>
      </c>
      <c r="S94" s="118">
        <f t="shared" si="9"/>
        <v>0</v>
      </c>
      <c r="T94" s="118">
        <f t="shared" si="10"/>
        <v>0</v>
      </c>
      <c r="U94" s="118">
        <f t="shared" si="11"/>
        <v>0</v>
      </c>
      <c r="V94" s="119"/>
    </row>
    <row r="95" spans="1:22" ht="14.25" thickBot="1" x14ac:dyDescent="0.2">
      <c r="A95" s="117" t="s">
        <v>230</v>
      </c>
      <c r="B95" s="107">
        <f t="shared" si="12"/>
        <v>0</v>
      </c>
      <c r="C95" s="136">
        <f t="shared" si="13"/>
        <v>0</v>
      </c>
      <c r="D95" s="136">
        <f t="shared" si="13"/>
        <v>0</v>
      </c>
      <c r="E95" s="136">
        <f t="shared" si="13"/>
        <v>0</v>
      </c>
      <c r="F95" s="136">
        <f t="shared" si="13"/>
        <v>0</v>
      </c>
      <c r="G95" s="136">
        <f t="shared" si="13"/>
        <v>0</v>
      </c>
      <c r="H95" s="136">
        <f t="shared" si="13"/>
        <v>0</v>
      </c>
      <c r="I95" s="136">
        <f t="shared" si="13"/>
        <v>0</v>
      </c>
      <c r="J95" s="136"/>
      <c r="K95" s="137">
        <f t="shared" si="2"/>
        <v>0</v>
      </c>
      <c r="L95" s="98"/>
      <c r="M95" s="107">
        <f t="shared" si="3"/>
        <v>0</v>
      </c>
      <c r="N95" s="118">
        <f t="shared" si="4"/>
        <v>0</v>
      </c>
      <c r="O95" s="118">
        <f t="shared" si="5"/>
        <v>0</v>
      </c>
      <c r="P95" s="118">
        <f t="shared" si="6"/>
        <v>0</v>
      </c>
      <c r="Q95" s="118">
        <f t="shared" si="7"/>
        <v>0</v>
      </c>
      <c r="R95" s="118">
        <f t="shared" si="8"/>
        <v>0</v>
      </c>
      <c r="S95" s="118">
        <f t="shared" si="9"/>
        <v>0</v>
      </c>
      <c r="T95" s="118">
        <f t="shared" si="10"/>
        <v>0</v>
      </c>
      <c r="U95" s="118">
        <f t="shared" si="11"/>
        <v>0</v>
      </c>
      <c r="V95" s="119"/>
    </row>
    <row r="96" spans="1:22" ht="14.25" thickBot="1" x14ac:dyDescent="0.2">
      <c r="A96" s="117" t="s">
        <v>231</v>
      </c>
      <c r="B96" s="107">
        <f t="shared" si="12"/>
        <v>0</v>
      </c>
      <c r="C96" s="136">
        <f t="shared" si="13"/>
        <v>0</v>
      </c>
      <c r="D96" s="136">
        <f t="shared" si="13"/>
        <v>0</v>
      </c>
      <c r="E96" s="136">
        <f t="shared" si="13"/>
        <v>0</v>
      </c>
      <c r="F96" s="136">
        <f t="shared" si="13"/>
        <v>0</v>
      </c>
      <c r="G96" s="136">
        <f t="shared" si="13"/>
        <v>0</v>
      </c>
      <c r="H96" s="136">
        <f t="shared" si="13"/>
        <v>0</v>
      </c>
      <c r="I96" s="136">
        <f t="shared" si="13"/>
        <v>0</v>
      </c>
      <c r="J96" s="136"/>
      <c r="K96" s="137">
        <f t="shared" si="2"/>
        <v>0</v>
      </c>
      <c r="L96" s="98"/>
      <c r="M96" s="107">
        <f t="shared" si="3"/>
        <v>0</v>
      </c>
      <c r="N96" s="118">
        <f t="shared" si="4"/>
        <v>0</v>
      </c>
      <c r="O96" s="118">
        <f t="shared" si="5"/>
        <v>0</v>
      </c>
      <c r="P96" s="118">
        <f t="shared" si="6"/>
        <v>0</v>
      </c>
      <c r="Q96" s="118">
        <f t="shared" si="7"/>
        <v>0</v>
      </c>
      <c r="R96" s="118">
        <f t="shared" si="8"/>
        <v>0</v>
      </c>
      <c r="S96" s="118">
        <f t="shared" si="9"/>
        <v>0</v>
      </c>
      <c r="T96" s="118">
        <f t="shared" si="10"/>
        <v>0</v>
      </c>
      <c r="U96" s="118">
        <f t="shared" si="11"/>
        <v>0</v>
      </c>
      <c r="V96" s="119"/>
    </row>
    <row r="97" spans="1:22" ht="14.25" thickBot="1" x14ac:dyDescent="0.2">
      <c r="A97" s="117" t="s">
        <v>232</v>
      </c>
      <c r="B97" s="107">
        <f t="shared" si="12"/>
        <v>0</v>
      </c>
      <c r="C97" s="136">
        <f t="shared" ref="C97:I112" si="14">C37/C$60*100000</f>
        <v>0</v>
      </c>
      <c r="D97" s="136">
        <f t="shared" si="14"/>
        <v>0</v>
      </c>
      <c r="E97" s="136">
        <f t="shared" si="14"/>
        <v>0</v>
      </c>
      <c r="F97" s="136">
        <f t="shared" si="14"/>
        <v>0</v>
      </c>
      <c r="G97" s="136">
        <f t="shared" si="14"/>
        <v>0</v>
      </c>
      <c r="H97" s="136">
        <f t="shared" si="14"/>
        <v>0</v>
      </c>
      <c r="I97" s="136">
        <f t="shared" si="14"/>
        <v>0</v>
      </c>
      <c r="J97" s="136"/>
      <c r="K97" s="137">
        <f t="shared" si="2"/>
        <v>0</v>
      </c>
      <c r="L97" s="98"/>
      <c r="M97" s="107">
        <f t="shared" ref="M97:M115" si="15">B37</f>
        <v>0</v>
      </c>
      <c r="N97" s="118">
        <f t="shared" ref="N97:N115" si="16">($K37-C37)/N$60*100000</f>
        <v>0</v>
      </c>
      <c r="O97" s="118">
        <f t="shared" ref="O97:O115" si="17">($K37-D37)/O$60*100000</f>
        <v>0</v>
      </c>
      <c r="P97" s="118">
        <f t="shared" ref="P97:P115" si="18">($K37-E37)/P$60*100000</f>
        <v>0</v>
      </c>
      <c r="Q97" s="118">
        <f t="shared" ref="Q97:Q115" si="19">($K37-F37)/Q$60*100000</f>
        <v>0</v>
      </c>
      <c r="R97" s="118">
        <f t="shared" ref="R97:R115" si="20">($K37-G37)/R$60*100000</f>
        <v>0</v>
      </c>
      <c r="S97" s="118">
        <f t="shared" ref="S97:S115" si="21">($K37-H37)/S$60*100000</f>
        <v>0</v>
      </c>
      <c r="T97" s="118">
        <f t="shared" ref="T97:T115" si="22">($K37-I37)/T$60*100000</f>
        <v>0</v>
      </c>
      <c r="U97" s="118">
        <f t="shared" ref="U97:U115" si="23">($K37-J37)/U$60*100000</f>
        <v>0</v>
      </c>
      <c r="V97" s="119"/>
    </row>
    <row r="98" spans="1:22" ht="14.25" thickBot="1" x14ac:dyDescent="0.2">
      <c r="A98" s="117" t="s">
        <v>233</v>
      </c>
      <c r="B98" s="107">
        <f t="shared" si="12"/>
        <v>0</v>
      </c>
      <c r="C98" s="136">
        <f t="shared" si="14"/>
        <v>0</v>
      </c>
      <c r="D98" s="136">
        <f t="shared" si="14"/>
        <v>0</v>
      </c>
      <c r="E98" s="136">
        <f t="shared" si="14"/>
        <v>0</v>
      </c>
      <c r="F98" s="136">
        <f t="shared" si="14"/>
        <v>0</v>
      </c>
      <c r="G98" s="136">
        <f t="shared" si="14"/>
        <v>0</v>
      </c>
      <c r="H98" s="136">
        <f t="shared" si="14"/>
        <v>0</v>
      </c>
      <c r="I98" s="136">
        <f t="shared" si="14"/>
        <v>0</v>
      </c>
      <c r="J98" s="136"/>
      <c r="K98" s="137">
        <f t="shared" si="2"/>
        <v>0</v>
      </c>
      <c r="L98" s="98"/>
      <c r="M98" s="107">
        <f t="shared" si="15"/>
        <v>0</v>
      </c>
      <c r="N98" s="118">
        <f t="shared" si="16"/>
        <v>0</v>
      </c>
      <c r="O98" s="118">
        <f t="shared" si="17"/>
        <v>0</v>
      </c>
      <c r="P98" s="118">
        <f t="shared" si="18"/>
        <v>0</v>
      </c>
      <c r="Q98" s="118">
        <f t="shared" si="19"/>
        <v>0</v>
      </c>
      <c r="R98" s="118">
        <f t="shared" si="20"/>
        <v>0</v>
      </c>
      <c r="S98" s="118">
        <f t="shared" si="21"/>
        <v>0</v>
      </c>
      <c r="T98" s="118">
        <f t="shared" si="22"/>
        <v>0</v>
      </c>
      <c r="U98" s="118">
        <f t="shared" si="23"/>
        <v>0</v>
      </c>
      <c r="V98" s="119"/>
    </row>
    <row r="99" spans="1:22" ht="14.25" thickBot="1" x14ac:dyDescent="0.2">
      <c r="A99" s="117" t="s">
        <v>234</v>
      </c>
      <c r="B99" s="107">
        <f t="shared" si="12"/>
        <v>0</v>
      </c>
      <c r="C99" s="136">
        <f t="shared" si="14"/>
        <v>0</v>
      </c>
      <c r="D99" s="136">
        <f t="shared" si="14"/>
        <v>0</v>
      </c>
      <c r="E99" s="136">
        <f t="shared" si="14"/>
        <v>0</v>
      </c>
      <c r="F99" s="136">
        <f t="shared" si="14"/>
        <v>0</v>
      </c>
      <c r="G99" s="136">
        <f t="shared" si="14"/>
        <v>0</v>
      </c>
      <c r="H99" s="136">
        <f t="shared" si="14"/>
        <v>0</v>
      </c>
      <c r="I99" s="136">
        <f t="shared" si="14"/>
        <v>0</v>
      </c>
      <c r="J99" s="136"/>
      <c r="K99" s="137">
        <f t="shared" si="2"/>
        <v>0</v>
      </c>
      <c r="L99" s="98"/>
      <c r="M99" s="107">
        <f t="shared" si="15"/>
        <v>0</v>
      </c>
      <c r="N99" s="118">
        <f t="shared" si="16"/>
        <v>0</v>
      </c>
      <c r="O99" s="118">
        <f t="shared" si="17"/>
        <v>0</v>
      </c>
      <c r="P99" s="118">
        <f t="shared" si="18"/>
        <v>0</v>
      </c>
      <c r="Q99" s="118">
        <f t="shared" si="19"/>
        <v>0</v>
      </c>
      <c r="R99" s="118">
        <f t="shared" si="20"/>
        <v>0</v>
      </c>
      <c r="S99" s="118">
        <f t="shared" si="21"/>
        <v>0</v>
      </c>
      <c r="T99" s="118">
        <f t="shared" si="22"/>
        <v>0</v>
      </c>
      <c r="U99" s="118">
        <f t="shared" si="23"/>
        <v>0</v>
      </c>
      <c r="V99" s="119"/>
    </row>
    <row r="100" spans="1:22" ht="14.25" thickBot="1" x14ac:dyDescent="0.2">
      <c r="A100" s="117" t="s">
        <v>235</v>
      </c>
      <c r="B100" s="107">
        <f t="shared" si="12"/>
        <v>0</v>
      </c>
      <c r="C100" s="136">
        <f t="shared" si="14"/>
        <v>0</v>
      </c>
      <c r="D100" s="136">
        <f t="shared" si="14"/>
        <v>0</v>
      </c>
      <c r="E100" s="136">
        <f t="shared" si="14"/>
        <v>0</v>
      </c>
      <c r="F100" s="136">
        <f t="shared" si="14"/>
        <v>0</v>
      </c>
      <c r="G100" s="136">
        <f t="shared" si="14"/>
        <v>0</v>
      </c>
      <c r="H100" s="136">
        <f t="shared" si="14"/>
        <v>0</v>
      </c>
      <c r="I100" s="136">
        <f t="shared" si="14"/>
        <v>0</v>
      </c>
      <c r="J100" s="136"/>
      <c r="K100" s="137">
        <f t="shared" si="2"/>
        <v>0</v>
      </c>
      <c r="L100" s="98"/>
      <c r="M100" s="107">
        <f t="shared" si="15"/>
        <v>0</v>
      </c>
      <c r="N100" s="118">
        <f t="shared" si="16"/>
        <v>0</v>
      </c>
      <c r="O100" s="118">
        <f t="shared" si="17"/>
        <v>0</v>
      </c>
      <c r="P100" s="118">
        <f t="shared" si="18"/>
        <v>0</v>
      </c>
      <c r="Q100" s="118">
        <f t="shared" si="19"/>
        <v>0</v>
      </c>
      <c r="R100" s="118">
        <f t="shared" si="20"/>
        <v>0</v>
      </c>
      <c r="S100" s="118">
        <f t="shared" si="21"/>
        <v>0</v>
      </c>
      <c r="T100" s="118">
        <f t="shared" si="22"/>
        <v>0</v>
      </c>
      <c r="U100" s="118">
        <f t="shared" si="23"/>
        <v>0</v>
      </c>
      <c r="V100" s="119"/>
    </row>
    <row r="101" spans="1:22" ht="14.25" thickBot="1" x14ac:dyDescent="0.2">
      <c r="A101" s="117" t="s">
        <v>236</v>
      </c>
      <c r="B101" s="107">
        <f t="shared" si="12"/>
        <v>0</v>
      </c>
      <c r="C101" s="136">
        <f t="shared" si="14"/>
        <v>0</v>
      </c>
      <c r="D101" s="136">
        <f t="shared" si="14"/>
        <v>0</v>
      </c>
      <c r="E101" s="136">
        <f t="shared" si="14"/>
        <v>0</v>
      </c>
      <c r="F101" s="136">
        <f t="shared" si="14"/>
        <v>0</v>
      </c>
      <c r="G101" s="136">
        <f t="shared" si="14"/>
        <v>0</v>
      </c>
      <c r="H101" s="136">
        <f t="shared" si="14"/>
        <v>0</v>
      </c>
      <c r="I101" s="136">
        <f t="shared" si="14"/>
        <v>0</v>
      </c>
      <c r="J101" s="136"/>
      <c r="K101" s="137">
        <f t="shared" si="2"/>
        <v>0</v>
      </c>
      <c r="L101" s="98"/>
      <c r="M101" s="107">
        <f t="shared" si="15"/>
        <v>0</v>
      </c>
      <c r="N101" s="118">
        <f t="shared" si="16"/>
        <v>0</v>
      </c>
      <c r="O101" s="118">
        <f t="shared" si="17"/>
        <v>0</v>
      </c>
      <c r="P101" s="118">
        <f t="shared" si="18"/>
        <v>0</v>
      </c>
      <c r="Q101" s="118">
        <f t="shared" si="19"/>
        <v>0</v>
      </c>
      <c r="R101" s="118">
        <f t="shared" si="20"/>
        <v>0</v>
      </c>
      <c r="S101" s="118">
        <f t="shared" si="21"/>
        <v>0</v>
      </c>
      <c r="T101" s="118">
        <f t="shared" si="22"/>
        <v>0</v>
      </c>
      <c r="U101" s="118">
        <f t="shared" si="23"/>
        <v>0</v>
      </c>
      <c r="V101" s="119"/>
    </row>
    <row r="102" spans="1:22" ht="14.25" thickBot="1" x14ac:dyDescent="0.2">
      <c r="A102" s="117" t="s">
        <v>237</v>
      </c>
      <c r="B102" s="107">
        <f t="shared" si="12"/>
        <v>0</v>
      </c>
      <c r="C102" s="136">
        <f t="shared" si="14"/>
        <v>0</v>
      </c>
      <c r="D102" s="136">
        <f t="shared" si="14"/>
        <v>0</v>
      </c>
      <c r="E102" s="136">
        <f t="shared" si="14"/>
        <v>0</v>
      </c>
      <c r="F102" s="136">
        <f t="shared" si="14"/>
        <v>0</v>
      </c>
      <c r="G102" s="136">
        <f t="shared" si="14"/>
        <v>0</v>
      </c>
      <c r="H102" s="136">
        <f t="shared" si="14"/>
        <v>0</v>
      </c>
      <c r="I102" s="136">
        <f t="shared" si="14"/>
        <v>0</v>
      </c>
      <c r="J102" s="136"/>
      <c r="K102" s="137">
        <f t="shared" si="2"/>
        <v>0</v>
      </c>
      <c r="L102" s="98"/>
      <c r="M102" s="107">
        <f t="shared" si="15"/>
        <v>0</v>
      </c>
      <c r="N102" s="118">
        <f t="shared" si="16"/>
        <v>0</v>
      </c>
      <c r="O102" s="118">
        <f t="shared" si="17"/>
        <v>0</v>
      </c>
      <c r="P102" s="118">
        <f t="shared" si="18"/>
        <v>0</v>
      </c>
      <c r="Q102" s="118">
        <f t="shared" si="19"/>
        <v>0</v>
      </c>
      <c r="R102" s="118">
        <f t="shared" si="20"/>
        <v>0</v>
      </c>
      <c r="S102" s="118">
        <f t="shared" si="21"/>
        <v>0</v>
      </c>
      <c r="T102" s="118">
        <f t="shared" si="22"/>
        <v>0</v>
      </c>
      <c r="U102" s="118">
        <f t="shared" si="23"/>
        <v>0</v>
      </c>
      <c r="V102" s="119"/>
    </row>
    <row r="103" spans="1:22" ht="14.25" thickBot="1" x14ac:dyDescent="0.2">
      <c r="A103" s="117" t="s">
        <v>238</v>
      </c>
      <c r="B103" s="107">
        <f t="shared" si="12"/>
        <v>0</v>
      </c>
      <c r="C103" s="136">
        <f t="shared" si="14"/>
        <v>0</v>
      </c>
      <c r="D103" s="136">
        <f t="shared" si="14"/>
        <v>0</v>
      </c>
      <c r="E103" s="136">
        <f t="shared" si="14"/>
        <v>0</v>
      </c>
      <c r="F103" s="136">
        <f t="shared" si="14"/>
        <v>0</v>
      </c>
      <c r="G103" s="136">
        <f t="shared" si="14"/>
        <v>0</v>
      </c>
      <c r="H103" s="136">
        <f t="shared" si="14"/>
        <v>0</v>
      </c>
      <c r="I103" s="136">
        <f t="shared" si="14"/>
        <v>0</v>
      </c>
      <c r="J103" s="136"/>
      <c r="K103" s="137">
        <f t="shared" si="2"/>
        <v>0</v>
      </c>
      <c r="L103" s="98"/>
      <c r="M103" s="107">
        <f t="shared" si="15"/>
        <v>0</v>
      </c>
      <c r="N103" s="118">
        <f t="shared" si="16"/>
        <v>0</v>
      </c>
      <c r="O103" s="118">
        <f t="shared" si="17"/>
        <v>0</v>
      </c>
      <c r="P103" s="118">
        <f t="shared" si="18"/>
        <v>0</v>
      </c>
      <c r="Q103" s="118">
        <f t="shared" si="19"/>
        <v>0</v>
      </c>
      <c r="R103" s="118">
        <f t="shared" si="20"/>
        <v>0</v>
      </c>
      <c r="S103" s="118">
        <f t="shared" si="21"/>
        <v>0</v>
      </c>
      <c r="T103" s="118">
        <f t="shared" si="22"/>
        <v>0</v>
      </c>
      <c r="U103" s="118">
        <f t="shared" si="23"/>
        <v>0</v>
      </c>
      <c r="V103" s="119"/>
    </row>
    <row r="104" spans="1:22" ht="14.25" thickBot="1" x14ac:dyDescent="0.2">
      <c r="A104" s="117" t="s">
        <v>239</v>
      </c>
      <c r="B104" s="107">
        <f t="shared" si="12"/>
        <v>0</v>
      </c>
      <c r="C104" s="136">
        <f t="shared" si="14"/>
        <v>0</v>
      </c>
      <c r="D104" s="136">
        <f t="shared" si="14"/>
        <v>0</v>
      </c>
      <c r="E104" s="136">
        <f t="shared" si="14"/>
        <v>0</v>
      </c>
      <c r="F104" s="136">
        <f t="shared" si="14"/>
        <v>0</v>
      </c>
      <c r="G104" s="136">
        <f t="shared" si="14"/>
        <v>0</v>
      </c>
      <c r="H104" s="136">
        <f t="shared" si="14"/>
        <v>0</v>
      </c>
      <c r="I104" s="136">
        <f t="shared" si="14"/>
        <v>0</v>
      </c>
      <c r="J104" s="136"/>
      <c r="K104" s="137">
        <f t="shared" si="2"/>
        <v>0</v>
      </c>
      <c r="L104" s="98"/>
      <c r="M104" s="107">
        <f t="shared" si="15"/>
        <v>0</v>
      </c>
      <c r="N104" s="118">
        <f t="shared" si="16"/>
        <v>0</v>
      </c>
      <c r="O104" s="118">
        <f t="shared" si="17"/>
        <v>0</v>
      </c>
      <c r="P104" s="118">
        <f t="shared" si="18"/>
        <v>0</v>
      </c>
      <c r="Q104" s="118">
        <f t="shared" si="19"/>
        <v>0</v>
      </c>
      <c r="R104" s="118">
        <f t="shared" si="20"/>
        <v>0</v>
      </c>
      <c r="S104" s="118">
        <f t="shared" si="21"/>
        <v>0</v>
      </c>
      <c r="T104" s="118">
        <f t="shared" si="22"/>
        <v>0</v>
      </c>
      <c r="U104" s="118">
        <f t="shared" si="23"/>
        <v>0</v>
      </c>
      <c r="V104" s="119"/>
    </row>
    <row r="105" spans="1:22" ht="14.25" thickBot="1" x14ac:dyDescent="0.2">
      <c r="A105" s="117" t="s">
        <v>240</v>
      </c>
      <c r="B105" s="107">
        <f t="shared" si="12"/>
        <v>0</v>
      </c>
      <c r="C105" s="136">
        <f t="shared" si="14"/>
        <v>0</v>
      </c>
      <c r="D105" s="136">
        <f t="shared" si="14"/>
        <v>0</v>
      </c>
      <c r="E105" s="136">
        <f t="shared" si="14"/>
        <v>0</v>
      </c>
      <c r="F105" s="136">
        <f t="shared" si="14"/>
        <v>0</v>
      </c>
      <c r="G105" s="136">
        <f t="shared" si="14"/>
        <v>0</v>
      </c>
      <c r="H105" s="136">
        <f t="shared" si="14"/>
        <v>0</v>
      </c>
      <c r="I105" s="136">
        <f t="shared" si="14"/>
        <v>0</v>
      </c>
      <c r="J105" s="136"/>
      <c r="K105" s="137">
        <f t="shared" si="2"/>
        <v>0</v>
      </c>
      <c r="L105" s="98"/>
      <c r="M105" s="107">
        <f t="shared" si="15"/>
        <v>0</v>
      </c>
      <c r="N105" s="118">
        <f t="shared" si="16"/>
        <v>0</v>
      </c>
      <c r="O105" s="118">
        <f t="shared" si="17"/>
        <v>0</v>
      </c>
      <c r="P105" s="118">
        <f t="shared" si="18"/>
        <v>0</v>
      </c>
      <c r="Q105" s="118">
        <f t="shared" si="19"/>
        <v>0</v>
      </c>
      <c r="R105" s="118">
        <f t="shared" si="20"/>
        <v>0</v>
      </c>
      <c r="S105" s="118">
        <f t="shared" si="21"/>
        <v>0</v>
      </c>
      <c r="T105" s="118">
        <f t="shared" si="22"/>
        <v>0</v>
      </c>
      <c r="U105" s="118">
        <f t="shared" si="23"/>
        <v>0</v>
      </c>
      <c r="V105" s="119"/>
    </row>
    <row r="106" spans="1:22" ht="14.25" thickBot="1" x14ac:dyDescent="0.2">
      <c r="A106" s="117" t="s">
        <v>241</v>
      </c>
      <c r="B106" s="107">
        <f t="shared" si="12"/>
        <v>0</v>
      </c>
      <c r="C106" s="136">
        <f t="shared" si="14"/>
        <v>0</v>
      </c>
      <c r="D106" s="136">
        <f t="shared" si="14"/>
        <v>0</v>
      </c>
      <c r="E106" s="136">
        <f t="shared" si="14"/>
        <v>0</v>
      </c>
      <c r="F106" s="136">
        <f t="shared" si="14"/>
        <v>0</v>
      </c>
      <c r="G106" s="136">
        <f t="shared" si="14"/>
        <v>0</v>
      </c>
      <c r="H106" s="136">
        <f t="shared" si="14"/>
        <v>0</v>
      </c>
      <c r="I106" s="136">
        <f t="shared" si="14"/>
        <v>0</v>
      </c>
      <c r="J106" s="136"/>
      <c r="K106" s="137">
        <f t="shared" si="2"/>
        <v>0</v>
      </c>
      <c r="L106" s="98"/>
      <c r="M106" s="107">
        <f t="shared" si="15"/>
        <v>0</v>
      </c>
      <c r="N106" s="118">
        <f t="shared" si="16"/>
        <v>0</v>
      </c>
      <c r="O106" s="118">
        <f t="shared" si="17"/>
        <v>0</v>
      </c>
      <c r="P106" s="118">
        <f t="shared" si="18"/>
        <v>0</v>
      </c>
      <c r="Q106" s="118">
        <f t="shared" si="19"/>
        <v>0</v>
      </c>
      <c r="R106" s="118">
        <f t="shared" si="20"/>
        <v>0</v>
      </c>
      <c r="S106" s="118">
        <f t="shared" si="21"/>
        <v>0</v>
      </c>
      <c r="T106" s="118">
        <f t="shared" si="22"/>
        <v>0</v>
      </c>
      <c r="U106" s="118">
        <f t="shared" si="23"/>
        <v>0</v>
      </c>
      <c r="V106" s="119"/>
    </row>
    <row r="107" spans="1:22" ht="14.25" thickBot="1" x14ac:dyDescent="0.2">
      <c r="A107" s="117" t="s">
        <v>242</v>
      </c>
      <c r="B107" s="107">
        <f t="shared" si="12"/>
        <v>0</v>
      </c>
      <c r="C107" s="136">
        <f t="shared" si="14"/>
        <v>0</v>
      </c>
      <c r="D107" s="136">
        <f t="shared" si="14"/>
        <v>0</v>
      </c>
      <c r="E107" s="136">
        <f t="shared" si="14"/>
        <v>0</v>
      </c>
      <c r="F107" s="136">
        <f t="shared" si="14"/>
        <v>0</v>
      </c>
      <c r="G107" s="136">
        <f t="shared" si="14"/>
        <v>0</v>
      </c>
      <c r="H107" s="136">
        <f t="shared" si="14"/>
        <v>0</v>
      </c>
      <c r="I107" s="136">
        <f t="shared" si="14"/>
        <v>0</v>
      </c>
      <c r="J107" s="136"/>
      <c r="K107" s="137">
        <f t="shared" si="2"/>
        <v>0</v>
      </c>
      <c r="L107" s="98"/>
      <c r="M107" s="107">
        <f t="shared" si="15"/>
        <v>0</v>
      </c>
      <c r="N107" s="118">
        <f t="shared" si="16"/>
        <v>0</v>
      </c>
      <c r="O107" s="118">
        <f t="shared" si="17"/>
        <v>0</v>
      </c>
      <c r="P107" s="118">
        <f t="shared" si="18"/>
        <v>0</v>
      </c>
      <c r="Q107" s="118">
        <f t="shared" si="19"/>
        <v>0</v>
      </c>
      <c r="R107" s="118">
        <f t="shared" si="20"/>
        <v>0</v>
      </c>
      <c r="S107" s="118">
        <f t="shared" si="21"/>
        <v>0</v>
      </c>
      <c r="T107" s="118">
        <f t="shared" si="22"/>
        <v>0</v>
      </c>
      <c r="U107" s="118">
        <f t="shared" si="23"/>
        <v>0</v>
      </c>
      <c r="V107" s="119"/>
    </row>
    <row r="108" spans="1:22" ht="14.25" thickBot="1" x14ac:dyDescent="0.2">
      <c r="A108" s="117" t="s">
        <v>243</v>
      </c>
      <c r="B108" s="107">
        <f t="shared" si="12"/>
        <v>0</v>
      </c>
      <c r="C108" s="136">
        <f t="shared" si="14"/>
        <v>0</v>
      </c>
      <c r="D108" s="136">
        <f t="shared" si="14"/>
        <v>0</v>
      </c>
      <c r="E108" s="136">
        <f t="shared" si="14"/>
        <v>0</v>
      </c>
      <c r="F108" s="136">
        <f t="shared" si="14"/>
        <v>0</v>
      </c>
      <c r="G108" s="136">
        <f t="shared" si="14"/>
        <v>0</v>
      </c>
      <c r="H108" s="136">
        <f t="shared" si="14"/>
        <v>0</v>
      </c>
      <c r="I108" s="136">
        <f t="shared" si="14"/>
        <v>0</v>
      </c>
      <c r="J108" s="136"/>
      <c r="K108" s="137">
        <f t="shared" si="2"/>
        <v>0</v>
      </c>
      <c r="L108" s="98"/>
      <c r="M108" s="107">
        <f t="shared" si="15"/>
        <v>0</v>
      </c>
      <c r="N108" s="118">
        <f t="shared" si="16"/>
        <v>0</v>
      </c>
      <c r="O108" s="118">
        <f t="shared" si="17"/>
        <v>0</v>
      </c>
      <c r="P108" s="118">
        <f t="shared" si="18"/>
        <v>0</v>
      </c>
      <c r="Q108" s="118">
        <f t="shared" si="19"/>
        <v>0</v>
      </c>
      <c r="R108" s="118">
        <f t="shared" si="20"/>
        <v>0</v>
      </c>
      <c r="S108" s="118">
        <f t="shared" si="21"/>
        <v>0</v>
      </c>
      <c r="T108" s="118">
        <f t="shared" si="22"/>
        <v>0</v>
      </c>
      <c r="U108" s="118">
        <f t="shared" si="23"/>
        <v>0</v>
      </c>
      <c r="V108" s="119"/>
    </row>
    <row r="109" spans="1:22" ht="14.25" thickBot="1" x14ac:dyDescent="0.2">
      <c r="A109" s="117" t="s">
        <v>244</v>
      </c>
      <c r="B109" s="107">
        <f t="shared" si="12"/>
        <v>0</v>
      </c>
      <c r="C109" s="136">
        <f t="shared" si="14"/>
        <v>0</v>
      </c>
      <c r="D109" s="136">
        <f t="shared" si="14"/>
        <v>0</v>
      </c>
      <c r="E109" s="136">
        <f t="shared" si="14"/>
        <v>0</v>
      </c>
      <c r="F109" s="136">
        <f t="shared" si="14"/>
        <v>0</v>
      </c>
      <c r="G109" s="136">
        <f t="shared" si="14"/>
        <v>0</v>
      </c>
      <c r="H109" s="136">
        <f t="shared" si="14"/>
        <v>0</v>
      </c>
      <c r="I109" s="136">
        <f t="shared" si="14"/>
        <v>0</v>
      </c>
      <c r="J109" s="136"/>
      <c r="K109" s="137">
        <f t="shared" si="2"/>
        <v>0</v>
      </c>
      <c r="L109" s="98"/>
      <c r="M109" s="107">
        <f t="shared" si="15"/>
        <v>0</v>
      </c>
      <c r="N109" s="118">
        <f t="shared" si="16"/>
        <v>0</v>
      </c>
      <c r="O109" s="118">
        <f t="shared" si="17"/>
        <v>0</v>
      </c>
      <c r="P109" s="118">
        <f t="shared" si="18"/>
        <v>0</v>
      </c>
      <c r="Q109" s="118">
        <f t="shared" si="19"/>
        <v>0</v>
      </c>
      <c r="R109" s="118">
        <f t="shared" si="20"/>
        <v>0</v>
      </c>
      <c r="S109" s="118">
        <f t="shared" si="21"/>
        <v>0</v>
      </c>
      <c r="T109" s="118">
        <f t="shared" si="22"/>
        <v>0</v>
      </c>
      <c r="U109" s="118">
        <f t="shared" si="23"/>
        <v>0</v>
      </c>
      <c r="V109" s="119"/>
    </row>
    <row r="110" spans="1:22" ht="14.25" thickBot="1" x14ac:dyDescent="0.2">
      <c r="A110" s="117" t="s">
        <v>245</v>
      </c>
      <c r="B110" s="107">
        <f t="shared" si="12"/>
        <v>0</v>
      </c>
      <c r="C110" s="136">
        <f t="shared" si="14"/>
        <v>0</v>
      </c>
      <c r="D110" s="136">
        <f t="shared" si="14"/>
        <v>0</v>
      </c>
      <c r="E110" s="136">
        <f t="shared" si="14"/>
        <v>0</v>
      </c>
      <c r="F110" s="136">
        <f t="shared" si="14"/>
        <v>0</v>
      </c>
      <c r="G110" s="136">
        <f t="shared" si="14"/>
        <v>0</v>
      </c>
      <c r="H110" s="136">
        <f t="shared" si="14"/>
        <v>0</v>
      </c>
      <c r="I110" s="136">
        <f t="shared" si="14"/>
        <v>0</v>
      </c>
      <c r="J110" s="136"/>
      <c r="K110" s="137">
        <f t="shared" si="2"/>
        <v>0</v>
      </c>
      <c r="L110" s="98"/>
      <c r="M110" s="107">
        <f t="shared" si="15"/>
        <v>0</v>
      </c>
      <c r="N110" s="118">
        <f t="shared" si="16"/>
        <v>0</v>
      </c>
      <c r="O110" s="118">
        <f t="shared" si="17"/>
        <v>0</v>
      </c>
      <c r="P110" s="118">
        <f t="shared" si="18"/>
        <v>0</v>
      </c>
      <c r="Q110" s="118">
        <f t="shared" si="19"/>
        <v>0</v>
      </c>
      <c r="R110" s="118">
        <f t="shared" si="20"/>
        <v>0</v>
      </c>
      <c r="S110" s="118">
        <f t="shared" si="21"/>
        <v>0</v>
      </c>
      <c r="T110" s="118">
        <f t="shared" si="22"/>
        <v>0</v>
      </c>
      <c r="U110" s="118">
        <f t="shared" si="23"/>
        <v>0</v>
      </c>
      <c r="V110" s="119"/>
    </row>
    <row r="111" spans="1:22" ht="14.25" thickBot="1" x14ac:dyDescent="0.2">
      <c r="A111" s="117" t="s">
        <v>246</v>
      </c>
      <c r="B111" s="107">
        <f t="shared" si="12"/>
        <v>0</v>
      </c>
      <c r="C111" s="136">
        <f t="shared" si="14"/>
        <v>0</v>
      </c>
      <c r="D111" s="136">
        <f t="shared" si="14"/>
        <v>0</v>
      </c>
      <c r="E111" s="136">
        <f t="shared" si="14"/>
        <v>0</v>
      </c>
      <c r="F111" s="136">
        <f t="shared" si="14"/>
        <v>0</v>
      </c>
      <c r="G111" s="136">
        <f t="shared" si="14"/>
        <v>0</v>
      </c>
      <c r="H111" s="136">
        <f t="shared" si="14"/>
        <v>0</v>
      </c>
      <c r="I111" s="136">
        <f t="shared" si="14"/>
        <v>0</v>
      </c>
      <c r="J111" s="136"/>
      <c r="K111" s="137">
        <f t="shared" si="2"/>
        <v>0</v>
      </c>
      <c r="L111" s="98"/>
      <c r="M111" s="107">
        <f t="shared" si="15"/>
        <v>0</v>
      </c>
      <c r="N111" s="118">
        <f t="shared" si="16"/>
        <v>0</v>
      </c>
      <c r="O111" s="118">
        <f t="shared" si="17"/>
        <v>0</v>
      </c>
      <c r="P111" s="118">
        <f t="shared" si="18"/>
        <v>0</v>
      </c>
      <c r="Q111" s="118">
        <f t="shared" si="19"/>
        <v>0</v>
      </c>
      <c r="R111" s="118">
        <f t="shared" si="20"/>
        <v>0</v>
      </c>
      <c r="S111" s="118">
        <f t="shared" si="21"/>
        <v>0</v>
      </c>
      <c r="T111" s="118">
        <f t="shared" si="22"/>
        <v>0</v>
      </c>
      <c r="U111" s="118">
        <f t="shared" si="23"/>
        <v>0</v>
      </c>
      <c r="V111" s="119"/>
    </row>
    <row r="112" spans="1:22" ht="14.25" thickBot="1" x14ac:dyDescent="0.2">
      <c r="A112" s="117" t="s">
        <v>247</v>
      </c>
      <c r="B112" s="107">
        <f t="shared" si="12"/>
        <v>0</v>
      </c>
      <c r="C112" s="136">
        <f t="shared" si="14"/>
        <v>0</v>
      </c>
      <c r="D112" s="136">
        <f t="shared" si="14"/>
        <v>0</v>
      </c>
      <c r="E112" s="136">
        <f t="shared" si="14"/>
        <v>0</v>
      </c>
      <c r="F112" s="136">
        <f t="shared" si="14"/>
        <v>0</v>
      </c>
      <c r="G112" s="136">
        <f t="shared" si="14"/>
        <v>0</v>
      </c>
      <c r="H112" s="136">
        <f t="shared" si="14"/>
        <v>0</v>
      </c>
      <c r="I112" s="136">
        <f t="shared" si="14"/>
        <v>0</v>
      </c>
      <c r="J112" s="136"/>
      <c r="K112" s="137">
        <f t="shared" si="2"/>
        <v>0</v>
      </c>
      <c r="L112" s="98"/>
      <c r="M112" s="107">
        <f t="shared" si="15"/>
        <v>0</v>
      </c>
      <c r="N112" s="118">
        <f t="shared" si="16"/>
        <v>0</v>
      </c>
      <c r="O112" s="118">
        <f t="shared" si="17"/>
        <v>0</v>
      </c>
      <c r="P112" s="118">
        <f t="shared" si="18"/>
        <v>0</v>
      </c>
      <c r="Q112" s="118">
        <f t="shared" si="19"/>
        <v>0</v>
      </c>
      <c r="R112" s="118">
        <f t="shared" si="20"/>
        <v>0</v>
      </c>
      <c r="S112" s="118">
        <f t="shared" si="21"/>
        <v>0</v>
      </c>
      <c r="T112" s="118">
        <f t="shared" si="22"/>
        <v>0</v>
      </c>
      <c r="U112" s="118">
        <f t="shared" si="23"/>
        <v>0</v>
      </c>
      <c r="V112" s="119"/>
    </row>
    <row r="113" spans="1:22" ht="14.25" thickBot="1" x14ac:dyDescent="0.2">
      <c r="A113" s="117" t="s">
        <v>248</v>
      </c>
      <c r="B113" s="107">
        <f t="shared" si="12"/>
        <v>0</v>
      </c>
      <c r="C113" s="136">
        <f t="shared" ref="C113:I115" si="24">C53/C$60*100000</f>
        <v>0</v>
      </c>
      <c r="D113" s="136">
        <f t="shared" si="24"/>
        <v>0</v>
      </c>
      <c r="E113" s="136">
        <f t="shared" si="24"/>
        <v>0</v>
      </c>
      <c r="F113" s="136">
        <f t="shared" si="24"/>
        <v>0</v>
      </c>
      <c r="G113" s="136">
        <f t="shared" si="24"/>
        <v>0</v>
      </c>
      <c r="H113" s="136">
        <f t="shared" si="24"/>
        <v>0</v>
      </c>
      <c r="I113" s="136">
        <f t="shared" si="24"/>
        <v>0</v>
      </c>
      <c r="J113" s="136"/>
      <c r="K113" s="137">
        <f t="shared" si="2"/>
        <v>0</v>
      </c>
      <c r="L113" s="98"/>
      <c r="M113" s="107">
        <f t="shared" si="15"/>
        <v>0</v>
      </c>
      <c r="N113" s="118">
        <f t="shared" si="16"/>
        <v>0</v>
      </c>
      <c r="O113" s="118">
        <f t="shared" si="17"/>
        <v>0</v>
      </c>
      <c r="P113" s="118">
        <f t="shared" si="18"/>
        <v>0</v>
      </c>
      <c r="Q113" s="118">
        <f t="shared" si="19"/>
        <v>0</v>
      </c>
      <c r="R113" s="118">
        <f t="shared" si="20"/>
        <v>0</v>
      </c>
      <c r="S113" s="118">
        <f t="shared" si="21"/>
        <v>0</v>
      </c>
      <c r="T113" s="118">
        <f t="shared" si="22"/>
        <v>0</v>
      </c>
      <c r="U113" s="118">
        <f t="shared" si="23"/>
        <v>0</v>
      </c>
      <c r="V113" s="119"/>
    </row>
    <row r="114" spans="1:22" ht="14.25" thickBot="1" x14ac:dyDescent="0.2">
      <c r="A114" s="117" t="s">
        <v>249</v>
      </c>
      <c r="B114" s="107">
        <f t="shared" si="12"/>
        <v>0</v>
      </c>
      <c r="C114" s="136">
        <f t="shared" si="24"/>
        <v>0</v>
      </c>
      <c r="D114" s="136">
        <f t="shared" si="24"/>
        <v>0</v>
      </c>
      <c r="E114" s="136">
        <f t="shared" si="24"/>
        <v>0</v>
      </c>
      <c r="F114" s="136">
        <f t="shared" si="24"/>
        <v>0</v>
      </c>
      <c r="G114" s="136">
        <f t="shared" si="24"/>
        <v>0</v>
      </c>
      <c r="H114" s="136">
        <f t="shared" si="24"/>
        <v>0</v>
      </c>
      <c r="I114" s="136">
        <f t="shared" si="24"/>
        <v>0</v>
      </c>
      <c r="J114" s="136"/>
      <c r="K114" s="137">
        <f t="shared" si="2"/>
        <v>0</v>
      </c>
      <c r="L114" s="98"/>
      <c r="M114" s="107">
        <f t="shared" si="15"/>
        <v>0</v>
      </c>
      <c r="N114" s="118">
        <f t="shared" si="16"/>
        <v>0</v>
      </c>
      <c r="O114" s="118">
        <f t="shared" si="17"/>
        <v>0</v>
      </c>
      <c r="P114" s="118">
        <f t="shared" si="18"/>
        <v>0</v>
      </c>
      <c r="Q114" s="118">
        <f t="shared" si="19"/>
        <v>0</v>
      </c>
      <c r="R114" s="118">
        <f t="shared" si="20"/>
        <v>0</v>
      </c>
      <c r="S114" s="118">
        <f t="shared" si="21"/>
        <v>0</v>
      </c>
      <c r="T114" s="118">
        <f t="shared" si="22"/>
        <v>0</v>
      </c>
      <c r="U114" s="118">
        <f t="shared" si="23"/>
        <v>0</v>
      </c>
      <c r="V114" s="119"/>
    </row>
    <row r="115" spans="1:22" ht="14.25" thickBot="1" x14ac:dyDescent="0.2">
      <c r="A115" s="186"/>
      <c r="B115" s="187">
        <f t="shared" si="12"/>
        <v>0</v>
      </c>
      <c r="C115" s="188">
        <f t="shared" si="24"/>
        <v>0</v>
      </c>
      <c r="D115" s="188">
        <f t="shared" si="24"/>
        <v>0</v>
      </c>
      <c r="E115" s="188">
        <f t="shared" si="24"/>
        <v>0</v>
      </c>
      <c r="F115" s="188">
        <f t="shared" si="24"/>
        <v>0</v>
      </c>
      <c r="G115" s="188">
        <f t="shared" si="24"/>
        <v>0</v>
      </c>
      <c r="H115" s="188">
        <f t="shared" si="24"/>
        <v>0</v>
      </c>
      <c r="I115" s="188">
        <f t="shared" si="24"/>
        <v>0</v>
      </c>
      <c r="J115" s="189"/>
      <c r="K115" s="138">
        <f t="shared" si="2"/>
        <v>0</v>
      </c>
      <c r="L115" s="98"/>
      <c r="M115" s="107">
        <f t="shared" si="15"/>
        <v>0</v>
      </c>
      <c r="N115" s="118">
        <f t="shared" si="16"/>
        <v>0</v>
      </c>
      <c r="O115" s="118">
        <f t="shared" si="17"/>
        <v>0</v>
      </c>
      <c r="P115" s="118">
        <f t="shared" si="18"/>
        <v>0</v>
      </c>
      <c r="Q115" s="118">
        <f t="shared" si="19"/>
        <v>0</v>
      </c>
      <c r="R115" s="118">
        <f t="shared" si="20"/>
        <v>0</v>
      </c>
      <c r="S115" s="118">
        <f t="shared" si="21"/>
        <v>0</v>
      </c>
      <c r="T115" s="118">
        <f t="shared" si="22"/>
        <v>0</v>
      </c>
      <c r="U115" s="118">
        <f t="shared" si="23"/>
        <v>0</v>
      </c>
      <c r="V115" s="120"/>
    </row>
    <row r="116" spans="1:22" x14ac:dyDescent="0.15">
      <c r="A116" s="22"/>
      <c r="B116" s="185"/>
      <c r="C116" s="184"/>
      <c r="D116" s="184"/>
      <c r="E116" s="184"/>
      <c r="F116" s="184"/>
      <c r="G116" s="184"/>
      <c r="H116" s="184"/>
      <c r="I116" s="184"/>
      <c r="J116" s="184"/>
      <c r="K116" s="95"/>
      <c r="L116" s="98"/>
      <c r="M116" s="22"/>
      <c r="N116" s="22"/>
      <c r="O116" s="22"/>
      <c r="P116" s="22"/>
      <c r="Q116" s="22"/>
      <c r="R116" s="22"/>
      <c r="S116" s="22"/>
      <c r="T116" s="22"/>
      <c r="U116" s="22"/>
      <c r="V116" s="22"/>
    </row>
    <row r="117" spans="1:22" x14ac:dyDescent="0.15">
      <c r="A117" s="22"/>
      <c r="B117" s="185"/>
      <c r="C117" s="184"/>
      <c r="D117" s="184"/>
      <c r="E117" s="184"/>
      <c r="F117" s="184"/>
      <c r="G117" s="184"/>
      <c r="H117" s="184"/>
      <c r="I117" s="184"/>
      <c r="J117" s="184"/>
      <c r="K117" s="95"/>
      <c r="L117" s="98"/>
      <c r="M117" s="22"/>
      <c r="N117" s="22"/>
      <c r="O117" s="22"/>
      <c r="P117" s="22"/>
      <c r="Q117" s="22"/>
      <c r="R117" s="22"/>
      <c r="S117" s="22"/>
      <c r="T117" s="22"/>
      <c r="U117" s="22"/>
      <c r="V117" s="22"/>
    </row>
    <row r="118" spans="1:22" x14ac:dyDescent="0.15">
      <c r="A118" s="22"/>
      <c r="B118" s="177"/>
      <c r="C118" s="121"/>
      <c r="D118" s="121"/>
      <c r="E118" s="121"/>
      <c r="F118" s="121"/>
      <c r="G118" s="121"/>
      <c r="H118" s="121"/>
      <c r="I118" s="121"/>
      <c r="J118" s="121"/>
      <c r="K118" s="121"/>
      <c r="L118" s="98"/>
      <c r="M118" s="98"/>
      <c r="N118" s="98"/>
      <c r="O118" s="22"/>
      <c r="P118" s="22"/>
      <c r="Q118" s="22"/>
      <c r="R118" s="22"/>
      <c r="S118" s="22"/>
      <c r="T118" s="22"/>
      <c r="U118" s="22"/>
      <c r="V118" s="22"/>
    </row>
    <row r="119" spans="1:22" x14ac:dyDescent="0.15">
      <c r="A119" s="22"/>
      <c r="B119" s="22"/>
      <c r="C119" s="95"/>
      <c r="D119" s="95"/>
      <c r="E119" s="95"/>
      <c r="F119" s="95"/>
      <c r="G119" s="95"/>
      <c r="H119" s="95"/>
      <c r="I119" s="95"/>
      <c r="J119" s="95"/>
      <c r="K119" s="95"/>
      <c r="L119" s="98"/>
      <c r="M119" s="22"/>
      <c r="N119" s="22"/>
      <c r="O119" s="22"/>
      <c r="P119" s="22"/>
      <c r="Q119" s="22"/>
      <c r="R119" s="22"/>
      <c r="S119" s="22"/>
      <c r="T119" s="22"/>
      <c r="U119" s="22"/>
      <c r="V119" s="22"/>
    </row>
    <row r="120" spans="1:22" x14ac:dyDescent="0.15">
      <c r="A120" s="22"/>
      <c r="B120" s="122"/>
      <c r="C120" s="95"/>
      <c r="D120" s="95"/>
      <c r="E120" s="95"/>
      <c r="F120" s="95"/>
      <c r="G120" s="95"/>
      <c r="H120" s="95"/>
      <c r="I120" s="95"/>
      <c r="J120" s="95"/>
      <c r="K120" s="95"/>
      <c r="L120" s="98"/>
      <c r="M120" s="22"/>
      <c r="N120" s="22"/>
      <c r="O120" s="22"/>
      <c r="P120" s="22"/>
      <c r="Q120" s="22"/>
      <c r="R120" s="22"/>
      <c r="S120" s="22"/>
      <c r="T120" s="22"/>
      <c r="U120" s="22"/>
      <c r="V120" s="22"/>
    </row>
    <row r="121" spans="1:22" x14ac:dyDescent="0.15">
      <c r="A121" s="22"/>
      <c r="B121" s="122"/>
      <c r="C121" s="95"/>
      <c r="D121" s="22"/>
      <c r="E121" s="123"/>
      <c r="F121" s="95"/>
      <c r="G121" s="95"/>
      <c r="H121" s="95"/>
      <c r="I121" s="95"/>
      <c r="J121" s="95"/>
      <c r="K121" s="95"/>
      <c r="L121" s="98"/>
      <c r="M121" s="22"/>
      <c r="N121" s="22"/>
      <c r="O121" s="22"/>
      <c r="P121" s="22"/>
      <c r="Q121" s="22"/>
      <c r="R121" s="22"/>
      <c r="S121" s="22"/>
      <c r="T121" s="22"/>
      <c r="U121" s="22"/>
      <c r="V121" s="22"/>
    </row>
    <row r="122" spans="1:22" x14ac:dyDescent="0.15">
      <c r="A122" s="22"/>
      <c r="B122" s="122"/>
      <c r="C122" s="95"/>
      <c r="D122" s="95"/>
      <c r="E122" s="95"/>
      <c r="F122" s="95"/>
      <c r="G122" s="95"/>
      <c r="H122" s="95"/>
      <c r="I122" s="95"/>
      <c r="J122" s="95"/>
      <c r="K122" s="95"/>
      <c r="L122" s="98"/>
      <c r="M122" s="22"/>
      <c r="N122" s="22"/>
      <c r="O122" s="22"/>
      <c r="P122" s="22"/>
      <c r="Q122" s="22"/>
      <c r="R122" s="22"/>
      <c r="S122" s="22"/>
      <c r="T122" s="22"/>
      <c r="U122" s="22"/>
      <c r="V122" s="22"/>
    </row>
    <row r="123" spans="1:22" x14ac:dyDescent="0.15">
      <c r="A123" s="22"/>
      <c r="B123" s="22"/>
      <c r="C123" s="22"/>
      <c r="D123" s="22"/>
      <c r="E123" s="22"/>
      <c r="F123" s="22"/>
      <c r="G123" s="22"/>
      <c r="H123" s="22"/>
      <c r="I123" s="22"/>
      <c r="J123" s="22"/>
      <c r="K123" s="95"/>
      <c r="L123" s="98"/>
      <c r="M123" s="22"/>
      <c r="N123" s="22"/>
      <c r="O123" s="22"/>
      <c r="P123" s="22"/>
      <c r="Q123" s="22"/>
      <c r="R123" s="22"/>
      <c r="S123" s="22"/>
      <c r="T123" s="22"/>
      <c r="U123" s="22"/>
      <c r="V123" s="22"/>
    </row>
    <row r="124" spans="1:22" x14ac:dyDescent="0.15">
      <c r="A124" s="22"/>
      <c r="B124" s="22"/>
      <c r="C124" s="95"/>
      <c r="D124" s="95"/>
      <c r="E124" s="95"/>
      <c r="F124" s="95"/>
      <c r="G124" s="95"/>
      <c r="H124" s="95"/>
      <c r="I124" s="95"/>
      <c r="J124" s="95"/>
      <c r="K124" s="95"/>
      <c r="L124" s="98"/>
      <c r="M124" s="22"/>
      <c r="N124" s="22"/>
      <c r="O124" s="22"/>
      <c r="P124" s="22"/>
      <c r="Q124" s="22"/>
      <c r="R124" s="22"/>
      <c r="S124" s="22"/>
      <c r="T124" s="22"/>
      <c r="U124" s="22"/>
      <c r="V124" s="22"/>
    </row>
    <row r="125" spans="1:22" x14ac:dyDescent="0.15">
      <c r="A125" s="22"/>
      <c r="B125" s="22"/>
      <c r="C125" s="95"/>
      <c r="D125" s="95"/>
      <c r="E125" s="95"/>
      <c r="F125" s="95"/>
      <c r="G125" s="95"/>
      <c r="H125" s="95"/>
      <c r="I125" s="95"/>
      <c r="J125" s="95"/>
      <c r="K125" s="95"/>
      <c r="L125" s="98"/>
      <c r="M125" s="98"/>
      <c r="N125" s="98"/>
      <c r="O125" s="22"/>
      <c r="P125" s="22"/>
      <c r="Q125" s="22"/>
      <c r="R125" s="22"/>
      <c r="S125" s="22"/>
      <c r="T125" s="22"/>
      <c r="U125" s="22"/>
      <c r="V125" s="22"/>
    </row>
    <row r="126" spans="1:22" x14ac:dyDescent="0.15">
      <c r="A126" s="22"/>
      <c r="B126" s="177"/>
      <c r="C126" s="178"/>
      <c r="D126" s="178"/>
      <c r="E126" s="178"/>
      <c r="F126" s="178"/>
      <c r="G126" s="178"/>
      <c r="H126" s="178"/>
      <c r="I126" s="178"/>
      <c r="J126" s="178"/>
      <c r="K126" s="95" t="s">
        <v>251</v>
      </c>
      <c r="L126" s="98"/>
      <c r="M126" s="98"/>
      <c r="N126" s="98"/>
      <c r="O126" s="22"/>
      <c r="P126" s="22"/>
      <c r="Q126" s="22"/>
      <c r="R126" s="22"/>
      <c r="S126" s="22"/>
      <c r="T126" s="22"/>
      <c r="U126" s="22"/>
      <c r="V126" s="22"/>
    </row>
    <row r="127" spans="1:22" x14ac:dyDescent="0.15">
      <c r="A127" s="22"/>
      <c r="B127" s="177"/>
      <c r="C127" s="121"/>
      <c r="D127" s="121"/>
      <c r="E127" s="121"/>
      <c r="F127" s="121"/>
      <c r="G127" s="121"/>
      <c r="H127" s="121"/>
      <c r="I127" s="121"/>
      <c r="J127" s="121"/>
      <c r="K127" s="95"/>
      <c r="L127" s="98"/>
      <c r="M127" s="98"/>
      <c r="N127" s="98"/>
      <c r="O127" s="22"/>
      <c r="P127" s="22"/>
      <c r="Q127" s="22"/>
      <c r="R127" s="22"/>
      <c r="S127" s="22"/>
      <c r="T127" s="22"/>
      <c r="U127" s="22"/>
      <c r="V127" s="22"/>
    </row>
    <row r="128" spans="1:22" x14ac:dyDescent="0.15">
      <c r="A128" s="22"/>
      <c r="B128" s="22"/>
      <c r="C128" s="95"/>
      <c r="D128" s="95"/>
      <c r="E128" s="95"/>
      <c r="F128" s="95"/>
      <c r="G128" s="95"/>
      <c r="H128" s="95"/>
      <c r="I128" s="95"/>
      <c r="J128" s="95"/>
      <c r="K128" s="95"/>
      <c r="L128" s="98"/>
      <c r="M128" s="98"/>
      <c r="N128" s="98"/>
      <c r="O128" s="22"/>
      <c r="P128" s="22"/>
      <c r="Q128" s="124" t="s">
        <v>252</v>
      </c>
      <c r="R128" s="124" t="s">
        <v>253</v>
      </c>
      <c r="S128" s="124" t="s">
        <v>253</v>
      </c>
      <c r="T128" s="124" t="s">
        <v>252</v>
      </c>
      <c r="U128" s="22"/>
      <c r="V128" s="22"/>
    </row>
    <row r="129" spans="1:22" ht="14.25" thickBot="1" x14ac:dyDescent="0.2">
      <c r="A129" s="22"/>
      <c r="B129" s="22"/>
      <c r="C129" s="95"/>
      <c r="D129" s="95"/>
      <c r="E129" s="95"/>
      <c r="F129" s="95"/>
      <c r="G129" s="95"/>
      <c r="H129" s="95"/>
      <c r="I129" s="95"/>
      <c r="J129" s="95"/>
      <c r="K129" s="95"/>
      <c r="L129" s="98"/>
      <c r="M129" s="98"/>
      <c r="N129" s="98"/>
      <c r="O129" s="22"/>
      <c r="P129" s="22"/>
      <c r="Q129" s="206">
        <f>_xlfn.NORM.S.INV(0.005)</f>
        <v>-2.5758293035488999</v>
      </c>
      <c r="R129" s="206">
        <f>_xlfn.NORM.S.INV(0.025)</f>
        <v>-1.9599639845400538</v>
      </c>
      <c r="S129" s="207">
        <f>ABS(_xlfn.NORM.S.INV(0.025))</f>
        <v>1.9599639845400538</v>
      </c>
      <c r="T129" s="207">
        <f>ABS(_xlfn.NORM.S.INV(0.005))</f>
        <v>2.5758293035488999</v>
      </c>
    </row>
    <row r="130" spans="1:22" ht="14.25" thickBot="1" x14ac:dyDescent="0.2">
      <c r="A130" s="22"/>
      <c r="B130" s="125" t="s">
        <v>324</v>
      </c>
      <c r="C130" s="95"/>
      <c r="D130" s="95"/>
      <c r="E130" s="95"/>
      <c r="F130" s="95"/>
      <c r="G130" s="95"/>
      <c r="H130" s="95"/>
      <c r="I130" s="95"/>
      <c r="J130" s="95"/>
      <c r="K130" s="95"/>
      <c r="L130" s="98"/>
      <c r="M130" s="113" t="s">
        <v>323</v>
      </c>
      <c r="N130" s="22"/>
      <c r="O130" s="22"/>
      <c r="P130" s="22"/>
      <c r="Q130" s="22"/>
      <c r="R130" s="22"/>
      <c r="S130" s="22"/>
      <c r="T130" s="22"/>
    </row>
    <row r="131" spans="1:22" ht="14.25" thickBot="1" x14ac:dyDescent="0.2">
      <c r="A131" s="101"/>
      <c r="B131" s="102" t="s">
        <v>295</v>
      </c>
      <c r="C131" s="218" t="s">
        <v>274</v>
      </c>
      <c r="D131" s="219"/>
      <c r="E131" s="219"/>
      <c r="F131" s="219"/>
      <c r="G131" s="219"/>
      <c r="H131" s="219"/>
      <c r="I131" s="219"/>
      <c r="J131" s="219"/>
      <c r="K131" s="221"/>
      <c r="L131" s="98"/>
      <c r="M131" s="102" t="s">
        <v>295</v>
      </c>
      <c r="N131" s="218" t="s">
        <v>275</v>
      </c>
      <c r="O131" s="219"/>
      <c r="P131" s="219"/>
      <c r="Q131" s="219"/>
      <c r="R131" s="219"/>
      <c r="S131" s="219"/>
      <c r="T131" s="219"/>
      <c r="U131" s="219"/>
      <c r="V131" s="220"/>
    </row>
    <row r="132" spans="1:22" ht="14.25" thickBot="1" x14ac:dyDescent="0.2">
      <c r="A132" s="103" t="s">
        <v>73</v>
      </c>
      <c r="B132" s="114"/>
      <c r="C132" s="2" t="s">
        <v>256</v>
      </c>
      <c r="D132" s="2" t="s">
        <v>257</v>
      </c>
      <c r="E132" s="2" t="s">
        <v>258</v>
      </c>
      <c r="F132" s="2" t="s">
        <v>259</v>
      </c>
      <c r="G132" s="2" t="s">
        <v>260</v>
      </c>
      <c r="H132" s="2" t="s">
        <v>261</v>
      </c>
      <c r="I132" s="2" t="s">
        <v>194</v>
      </c>
      <c r="J132" s="2" t="s">
        <v>262</v>
      </c>
      <c r="K132" s="115" t="s">
        <v>0</v>
      </c>
      <c r="L132" s="98"/>
      <c r="M132" s="114"/>
      <c r="N132" s="2" t="s">
        <v>256</v>
      </c>
      <c r="O132" s="2" t="s">
        <v>257</v>
      </c>
      <c r="P132" s="2" t="s">
        <v>258</v>
      </c>
      <c r="Q132" s="2" t="s">
        <v>259</v>
      </c>
      <c r="R132" s="2" t="s">
        <v>260</v>
      </c>
      <c r="S132" s="2" t="s">
        <v>261</v>
      </c>
      <c r="T132" s="2" t="s">
        <v>194</v>
      </c>
      <c r="U132" s="2" t="s">
        <v>262</v>
      </c>
      <c r="V132" s="116" t="s">
        <v>0</v>
      </c>
    </row>
    <row r="133" spans="1:22" ht="14.25" thickBot="1" x14ac:dyDescent="0.2">
      <c r="A133" s="117" t="s">
        <v>74</v>
      </c>
      <c r="B133" s="107" t="str">
        <f>B65</f>
        <v>健康食品</v>
      </c>
      <c r="C133" s="118">
        <f t="shared" ref="C133:K133" si="25">C65/$K65*100</f>
        <v>1.0000255079717659</v>
      </c>
      <c r="D133" s="118">
        <f t="shared" si="25"/>
        <v>250.00540394555495</v>
      </c>
      <c r="E133" s="118">
        <f t="shared" si="25"/>
        <v>94.608803573715889</v>
      </c>
      <c r="F133" s="118">
        <f t="shared" si="25"/>
        <v>85.88058669038135</v>
      </c>
      <c r="G133" s="118">
        <f t="shared" si="25"/>
        <v>82.729727546641186</v>
      </c>
      <c r="H133" s="118">
        <f t="shared" si="25"/>
        <v>86.46972244705502</v>
      </c>
      <c r="I133" s="118">
        <f t="shared" si="25"/>
        <v>107.62139016562631</v>
      </c>
      <c r="J133" s="118">
        <f t="shared" si="25"/>
        <v>0</v>
      </c>
      <c r="K133" s="118">
        <f t="shared" si="25"/>
        <v>100</v>
      </c>
      <c r="L133" s="98"/>
      <c r="M133" s="107" t="str">
        <f t="shared" ref="M133:M164" si="26">B5</f>
        <v>健康食品</v>
      </c>
      <c r="N133" s="126">
        <f t="shared" ref="N133:N164" si="27">(C65-N65)/SQRT($K65*(100000-$K65)*(1/C$60+1/N$60))</f>
        <v>-10.923061703332847</v>
      </c>
      <c r="O133" s="126">
        <f t="shared" ref="O133:O164" si="28">(D65-O65)/SQRT($K65*(100000-$K65)*(1/D$60+1/O$60))</f>
        <v>12.296661949919237</v>
      </c>
      <c r="P133" s="126">
        <f t="shared" ref="P133:P164" si="29">(E65-P65)/SQRT($K65*(100000-$K65)*(1/E$60+1/P$60))</f>
        <v>-0.51807911113641303</v>
      </c>
      <c r="Q133" s="126">
        <f t="shared" ref="Q133:Q164" si="30">(F65-Q65)/SQRT($K65*(100000-$K65)*(1/F$60+1/Q$60))</f>
        <v>-1.2972672303653414</v>
      </c>
      <c r="R133" s="126">
        <f t="shared" ref="R133:R164" si="31">(G65-R65)/SQRT($K65*(100000-$K65)*(1/G$60+1/R$60))</f>
        <v>-1.5612611463473507</v>
      </c>
      <c r="S133" s="126">
        <f t="shared" ref="S133:S164" si="32">(H65-S65)/SQRT($K65*(100000-$K65)*(1/H$60+1/S$60))</f>
        <v>-1.3052136868475022</v>
      </c>
      <c r="T133" s="126">
        <f t="shared" ref="T133:T164" si="33">(I65-T65)/SQRT($K65*(100000-$K65)*(1/I$60+1/T$60))</f>
        <v>0.7995939421929027</v>
      </c>
      <c r="U133" s="126"/>
      <c r="V133" s="119"/>
    </row>
    <row r="134" spans="1:22" ht="14.25" thickBot="1" x14ac:dyDescent="0.2">
      <c r="A134" s="117" t="s">
        <v>75</v>
      </c>
      <c r="B134" s="107" t="str">
        <f>B66</f>
        <v>化粧品</v>
      </c>
      <c r="C134" s="118">
        <f t="shared" ref="C134:K134" si="34">C66/$K66*100</f>
        <v>5.5173821129476739</v>
      </c>
      <c r="D134" s="118">
        <f t="shared" si="34"/>
        <v>342.5361396587374</v>
      </c>
      <c r="E134" s="118">
        <f t="shared" si="34"/>
        <v>60.897620691127472</v>
      </c>
      <c r="F134" s="118">
        <f t="shared" si="34"/>
        <v>94.012683842781996</v>
      </c>
      <c r="G134" s="118">
        <f t="shared" si="34"/>
        <v>87.033027226156719</v>
      </c>
      <c r="H134" s="118">
        <f t="shared" si="34"/>
        <v>82.969448824760434</v>
      </c>
      <c r="I134" s="118">
        <f t="shared" si="34"/>
        <v>67.474225809170107</v>
      </c>
      <c r="J134" s="118">
        <f t="shared" si="34"/>
        <v>0</v>
      </c>
      <c r="K134" s="118">
        <f t="shared" si="34"/>
        <v>100</v>
      </c>
      <c r="L134" s="98"/>
      <c r="M134" s="107" t="str">
        <f t="shared" si="26"/>
        <v>化粧品</v>
      </c>
      <c r="N134" s="126">
        <f t="shared" si="27"/>
        <v>-8.8762589677536621</v>
      </c>
      <c r="O134" s="126">
        <f t="shared" si="28"/>
        <v>16.92877497090328</v>
      </c>
      <c r="P134" s="126">
        <f t="shared" si="29"/>
        <v>-3.1995054395397862</v>
      </c>
      <c r="Q134" s="126">
        <f t="shared" si="30"/>
        <v>-0.46839659579548049</v>
      </c>
      <c r="R134" s="126">
        <f t="shared" si="31"/>
        <v>-0.99812217454572838</v>
      </c>
      <c r="S134" s="126">
        <f t="shared" si="32"/>
        <v>-1.3988539048602655</v>
      </c>
      <c r="T134" s="126">
        <f t="shared" si="33"/>
        <v>-2.9055722875458239</v>
      </c>
      <c r="U134" s="126"/>
      <c r="V134" s="119"/>
    </row>
    <row r="135" spans="1:22" ht="14.25" thickBot="1" x14ac:dyDescent="0.2">
      <c r="A135" s="117" t="s">
        <v>76</v>
      </c>
      <c r="B135" s="107" t="str">
        <f t="shared" ref="B135:B183" si="35">B67</f>
        <v>ファンド型投資商品</v>
      </c>
      <c r="C135" s="118">
        <f t="shared" ref="C135:K135" si="36">C67/$K67*100</f>
        <v>10.182077899348888</v>
      </c>
      <c r="D135" s="118">
        <f t="shared" si="36"/>
        <v>80.607802969112271</v>
      </c>
      <c r="E135" s="118">
        <f t="shared" si="36"/>
        <v>57.797378183215542</v>
      </c>
      <c r="F135" s="118">
        <f t="shared" si="36"/>
        <v>107.56760353138675</v>
      </c>
      <c r="G135" s="118">
        <f t="shared" si="36"/>
        <v>121.35393008382498</v>
      </c>
      <c r="H135" s="118">
        <f t="shared" si="36"/>
        <v>133.9768031590734</v>
      </c>
      <c r="I135" s="118">
        <f t="shared" si="36"/>
        <v>135.58911598460909</v>
      </c>
      <c r="J135" s="118">
        <f t="shared" si="36"/>
        <v>0</v>
      </c>
      <c r="K135" s="118">
        <f t="shared" si="36"/>
        <v>100</v>
      </c>
      <c r="L135" s="98"/>
      <c r="M135" s="107" t="str">
        <f t="shared" si="26"/>
        <v>ファンド型投資商品</v>
      </c>
      <c r="N135" s="126">
        <f t="shared" si="27"/>
        <v>-6.2113937144592404</v>
      </c>
      <c r="O135" s="126">
        <f t="shared" si="28"/>
        <v>-0.99637791926137864</v>
      </c>
      <c r="P135" s="126">
        <f t="shared" si="29"/>
        <v>-2.5419506158499385</v>
      </c>
      <c r="Q135" s="126">
        <f t="shared" si="30"/>
        <v>0.43580069450654046</v>
      </c>
      <c r="R135" s="126">
        <f t="shared" si="31"/>
        <v>1.2099597674863607</v>
      </c>
      <c r="S135" s="126">
        <f t="shared" si="32"/>
        <v>2.0543487787453572</v>
      </c>
      <c r="T135" s="126">
        <f t="shared" si="33"/>
        <v>2.3402877038996968</v>
      </c>
      <c r="U135" s="126"/>
      <c r="V135" s="119"/>
    </row>
    <row r="136" spans="1:22" ht="14.25" thickBot="1" x14ac:dyDescent="0.2">
      <c r="A136" s="117" t="s">
        <v>77</v>
      </c>
      <c r="B136" s="107" t="str">
        <f t="shared" si="35"/>
        <v>商品一般</v>
      </c>
      <c r="C136" s="118">
        <f t="shared" ref="C136:K136" si="37">C68/$K68*100</f>
        <v>17.143294422373131</v>
      </c>
      <c r="D136" s="118">
        <f t="shared" si="37"/>
        <v>361.91258475927958</v>
      </c>
      <c r="E136" s="118">
        <f t="shared" si="37"/>
        <v>79.291187757019046</v>
      </c>
      <c r="F136" s="118">
        <f t="shared" si="37"/>
        <v>54.527356628813564</v>
      </c>
      <c r="G136" s="118">
        <f t="shared" si="37"/>
        <v>40.062822056484841</v>
      </c>
      <c r="H136" s="118">
        <f t="shared" si="37"/>
        <v>60.868955759831699</v>
      </c>
      <c r="I136" s="118">
        <f t="shared" si="37"/>
        <v>65.225084948864449</v>
      </c>
      <c r="J136" s="118">
        <f t="shared" si="37"/>
        <v>0</v>
      </c>
      <c r="K136" s="118">
        <f t="shared" si="37"/>
        <v>100</v>
      </c>
      <c r="L136" s="98"/>
      <c r="M136" s="107" t="str">
        <f t="shared" si="26"/>
        <v>商品一般</v>
      </c>
      <c r="N136" s="126">
        <f t="shared" si="27"/>
        <v>-5.4084195095902228</v>
      </c>
      <c r="O136" s="126">
        <f t="shared" si="28"/>
        <v>12.701941277131681</v>
      </c>
      <c r="P136" s="126">
        <f t="shared" si="29"/>
        <v>-1.1773335551254747</v>
      </c>
      <c r="Q136" s="126">
        <f t="shared" si="30"/>
        <v>-2.4717036693859114</v>
      </c>
      <c r="R136" s="126">
        <f t="shared" si="31"/>
        <v>-3.205575859543933</v>
      </c>
      <c r="S136" s="126">
        <f t="shared" si="32"/>
        <v>-2.2332109886484477</v>
      </c>
      <c r="T136" s="126">
        <f t="shared" si="33"/>
        <v>-2.1584141658518483</v>
      </c>
      <c r="U136" s="126"/>
      <c r="V136" s="119"/>
    </row>
    <row r="137" spans="1:22" ht="14.25" thickBot="1" x14ac:dyDescent="0.2">
      <c r="A137" s="117" t="s">
        <v>78</v>
      </c>
      <c r="B137" s="107" t="str">
        <f t="shared" si="35"/>
        <v>内職・副業</v>
      </c>
      <c r="C137" s="118">
        <f t="shared" ref="C137:K137" si="38">C69/$K69*100</f>
        <v>15.135521201734834</v>
      </c>
      <c r="D137" s="118">
        <f t="shared" si="38"/>
        <v>580.1927212286032</v>
      </c>
      <c r="E137" s="118">
        <f t="shared" si="38"/>
        <v>71.595851353082296</v>
      </c>
      <c r="F137" s="118">
        <f t="shared" si="38"/>
        <v>36.105952362322483</v>
      </c>
      <c r="G137" s="118">
        <f t="shared" si="38"/>
        <v>47.750552775431927</v>
      </c>
      <c r="H137" s="118">
        <f t="shared" si="38"/>
        <v>42.676008728276273</v>
      </c>
      <c r="I137" s="118">
        <f t="shared" si="38"/>
        <v>16.453174581695528</v>
      </c>
      <c r="J137" s="118">
        <f t="shared" si="38"/>
        <v>0</v>
      </c>
      <c r="K137" s="118">
        <f t="shared" si="38"/>
        <v>100</v>
      </c>
      <c r="L137" s="98"/>
      <c r="M137" s="107" t="str">
        <f t="shared" si="26"/>
        <v>内職・副業</v>
      </c>
      <c r="N137" s="126">
        <f t="shared" si="27"/>
        <v>-4.8136155132648524</v>
      </c>
      <c r="O137" s="126">
        <f t="shared" si="28"/>
        <v>20.236343719879613</v>
      </c>
      <c r="P137" s="126">
        <f t="shared" si="29"/>
        <v>-1.4032299605847889</v>
      </c>
      <c r="Q137" s="126">
        <f t="shared" si="30"/>
        <v>-3.0179312578589257</v>
      </c>
      <c r="R137" s="126">
        <f t="shared" si="31"/>
        <v>-2.4282545361663166</v>
      </c>
      <c r="S137" s="126">
        <f t="shared" si="32"/>
        <v>-2.8428076827889641</v>
      </c>
      <c r="T137" s="126">
        <f t="shared" si="33"/>
        <v>-4.5061059397997676</v>
      </c>
      <c r="U137" s="126"/>
      <c r="V137" s="119"/>
    </row>
    <row r="138" spans="1:22" ht="14.25" thickBot="1" x14ac:dyDescent="0.2">
      <c r="A138" s="117" t="s">
        <v>79</v>
      </c>
      <c r="B138" s="107" t="str">
        <f t="shared" si="35"/>
        <v>飲料</v>
      </c>
      <c r="C138" s="118">
        <f t="shared" ref="C138:K138" si="39">C70/$K70*100</f>
        <v>0</v>
      </c>
      <c r="D138" s="118">
        <f t="shared" si="39"/>
        <v>94.119681485385414</v>
      </c>
      <c r="E138" s="118">
        <f t="shared" si="39"/>
        <v>65.298625211662738</v>
      </c>
      <c r="F138" s="118">
        <f t="shared" si="39"/>
        <v>83.394780726420734</v>
      </c>
      <c r="G138" s="118">
        <f t="shared" si="39"/>
        <v>131.97164912724418</v>
      </c>
      <c r="H138" s="118">
        <f t="shared" si="39"/>
        <v>135.63878030910593</v>
      </c>
      <c r="I138" s="118">
        <f t="shared" si="39"/>
        <v>127.89232342914593</v>
      </c>
      <c r="J138" s="118">
        <f t="shared" si="39"/>
        <v>0</v>
      </c>
      <c r="K138" s="118">
        <f t="shared" si="39"/>
        <v>100</v>
      </c>
      <c r="L138" s="98"/>
      <c r="M138" s="107" t="str">
        <f t="shared" si="26"/>
        <v>飲料</v>
      </c>
      <c r="N138" s="126">
        <f t="shared" si="27"/>
        <v>-5.0861366427878378</v>
      </c>
      <c r="O138" s="126">
        <f t="shared" si="28"/>
        <v>-0.22220810684470563</v>
      </c>
      <c r="P138" s="126">
        <f t="shared" si="29"/>
        <v>-1.5372210637339081</v>
      </c>
      <c r="Q138" s="126">
        <f t="shared" si="30"/>
        <v>-0.70329273424238936</v>
      </c>
      <c r="R138" s="126">
        <f t="shared" si="31"/>
        <v>1.3323555045217261</v>
      </c>
      <c r="S138" s="126">
        <f t="shared" si="32"/>
        <v>1.5848073092827391</v>
      </c>
      <c r="T138" s="126">
        <f t="shared" si="33"/>
        <v>1.3489588813675464</v>
      </c>
      <c r="U138" s="126"/>
      <c r="V138" s="119"/>
    </row>
    <row r="139" spans="1:22" ht="14.25" thickBot="1" x14ac:dyDescent="0.2">
      <c r="A139" s="117" t="s">
        <v>80</v>
      </c>
      <c r="B139" s="107" t="str">
        <f t="shared" si="35"/>
        <v>食器・台所用品</v>
      </c>
      <c r="C139" s="118">
        <f t="shared" ref="C139:K139" si="40">C71/$K71*100</f>
        <v>0</v>
      </c>
      <c r="D139" s="118">
        <f t="shared" si="40"/>
        <v>174.45859963801965</v>
      </c>
      <c r="E139" s="118">
        <f t="shared" si="40"/>
        <v>59.417865421997277</v>
      </c>
      <c r="F139" s="118">
        <f t="shared" si="40"/>
        <v>92.74746641536511</v>
      </c>
      <c r="G139" s="118">
        <f t="shared" si="40"/>
        <v>132.0949871170827</v>
      </c>
      <c r="H139" s="118">
        <f t="shared" si="40"/>
        <v>124.6157181141359</v>
      </c>
      <c r="I139" s="118">
        <f t="shared" si="40"/>
        <v>130.85655671984014</v>
      </c>
      <c r="J139" s="118">
        <f t="shared" si="40"/>
        <v>0</v>
      </c>
      <c r="K139" s="118">
        <f t="shared" si="40"/>
        <v>100</v>
      </c>
      <c r="L139" s="98"/>
      <c r="M139" s="107" t="str">
        <f t="shared" si="26"/>
        <v>食器・台所用品</v>
      </c>
      <c r="N139" s="126">
        <f t="shared" si="27"/>
        <v>-4.822879502843163</v>
      </c>
      <c r="O139" s="126">
        <f t="shared" si="28"/>
        <v>2.6680397789615364</v>
      </c>
      <c r="P139" s="126">
        <f t="shared" si="29"/>
        <v>-1.7046802140628097</v>
      </c>
      <c r="Q139" s="126">
        <f t="shared" si="30"/>
        <v>-0.29127261323793852</v>
      </c>
      <c r="R139" s="126">
        <f t="shared" si="31"/>
        <v>1.2682669517810197</v>
      </c>
      <c r="S139" s="126">
        <f t="shared" si="32"/>
        <v>1.0379693532158896</v>
      </c>
      <c r="T139" s="126">
        <f t="shared" si="33"/>
        <v>1.4150763368679893</v>
      </c>
      <c r="U139" s="126"/>
      <c r="V139" s="119"/>
    </row>
    <row r="140" spans="1:22" ht="14.25" thickBot="1" x14ac:dyDescent="0.2">
      <c r="A140" s="117" t="s">
        <v>81</v>
      </c>
      <c r="B140" s="107" t="str">
        <f t="shared" si="35"/>
        <v>放送・コンテンツ等</v>
      </c>
      <c r="C140" s="118">
        <f t="shared" ref="C140:K140" si="41">C72/$K72*100</f>
        <v>11.313419888165432</v>
      </c>
      <c r="D140" s="118">
        <f t="shared" si="41"/>
        <v>461.96284742532174</v>
      </c>
      <c r="E140" s="118">
        <f t="shared" si="41"/>
        <v>71.354787880512987</v>
      </c>
      <c r="F140" s="118">
        <f t="shared" si="41"/>
        <v>131.08596846118814</v>
      </c>
      <c r="G140" s="118">
        <f t="shared" si="41"/>
        <v>95.179553006921552</v>
      </c>
      <c r="H140" s="118">
        <f t="shared" si="41"/>
        <v>14.177439487732634</v>
      </c>
      <c r="I140" s="118">
        <f t="shared" si="41"/>
        <v>36.8949975468324</v>
      </c>
      <c r="J140" s="118">
        <f t="shared" si="41"/>
        <v>0</v>
      </c>
      <c r="K140" s="118">
        <f t="shared" si="41"/>
        <v>100</v>
      </c>
      <c r="L140" s="98"/>
      <c r="M140" s="107" t="str">
        <f t="shared" si="26"/>
        <v>放送・コンテンツ等</v>
      </c>
      <c r="N140" s="126">
        <f t="shared" si="27"/>
        <v>-4.1142437161403844</v>
      </c>
      <c r="O140" s="126">
        <f t="shared" si="28"/>
        <v>12.475763322853945</v>
      </c>
      <c r="P140" s="126">
        <f t="shared" si="29"/>
        <v>-1.1574061111579437</v>
      </c>
      <c r="Q140" s="126">
        <f t="shared" si="30"/>
        <v>1.2008810746168828</v>
      </c>
      <c r="R140" s="126">
        <f t="shared" si="31"/>
        <v>-0.18322573674458476</v>
      </c>
      <c r="S140" s="126">
        <f t="shared" si="32"/>
        <v>-3.4809612064737991</v>
      </c>
      <c r="T140" s="126">
        <f t="shared" si="33"/>
        <v>-2.783696542197859</v>
      </c>
      <c r="U140" s="126"/>
      <c r="V140" s="119"/>
    </row>
    <row r="141" spans="1:22" ht="14.25" thickBot="1" x14ac:dyDescent="0.2">
      <c r="A141" s="117" t="s">
        <v>82</v>
      </c>
      <c r="B141" s="107" t="str">
        <f t="shared" si="35"/>
        <v>役務一般</v>
      </c>
      <c r="C141" s="118">
        <f t="shared" ref="C141:K141" si="42">C73/$K73*100</f>
        <v>6.2223809384909883</v>
      </c>
      <c r="D141" s="118">
        <f t="shared" si="42"/>
        <v>269.63545788498374</v>
      </c>
      <c r="E141" s="118">
        <f t="shared" si="42"/>
        <v>141.2824800034158</v>
      </c>
      <c r="F141" s="118">
        <f t="shared" si="42"/>
        <v>93.302365787080987</v>
      </c>
      <c r="G141" s="118">
        <f t="shared" si="42"/>
        <v>104.69750830761373</v>
      </c>
      <c r="H141" s="118">
        <f t="shared" si="42"/>
        <v>77.9759171825295</v>
      </c>
      <c r="I141" s="118">
        <f t="shared" si="42"/>
        <v>47.348580185101589</v>
      </c>
      <c r="J141" s="118">
        <f t="shared" si="42"/>
        <v>0</v>
      </c>
      <c r="K141" s="118">
        <f t="shared" si="42"/>
        <v>100</v>
      </c>
      <c r="L141" s="98"/>
      <c r="M141" s="107" t="str">
        <f t="shared" si="26"/>
        <v>役務一般</v>
      </c>
      <c r="N141" s="126">
        <f t="shared" si="27"/>
        <v>-4.1479637337930679</v>
      </c>
      <c r="O141" s="126">
        <f t="shared" si="28"/>
        <v>5.5747244884611291</v>
      </c>
      <c r="P141" s="126">
        <f t="shared" si="29"/>
        <v>1.5903882188039959</v>
      </c>
      <c r="Q141" s="126">
        <f t="shared" si="30"/>
        <v>-0.24669518091792256</v>
      </c>
      <c r="R141" s="126">
        <f t="shared" si="31"/>
        <v>0.17024343130636096</v>
      </c>
      <c r="S141" s="126">
        <f t="shared" si="32"/>
        <v>-0.85172459693561731</v>
      </c>
      <c r="T141" s="126">
        <f t="shared" si="33"/>
        <v>-2.2144803511299656</v>
      </c>
      <c r="U141" s="126"/>
      <c r="V141" s="119"/>
    </row>
    <row r="142" spans="1:22" ht="14.25" thickBot="1" x14ac:dyDescent="0.2">
      <c r="A142" s="117" t="s">
        <v>83</v>
      </c>
      <c r="B142" s="107" t="str">
        <f t="shared" si="35"/>
        <v>学習教材</v>
      </c>
      <c r="C142" s="118">
        <f t="shared" ref="C142:K142" si="43">C74/$K74*100</f>
        <v>30.000765239152983</v>
      </c>
      <c r="D142" s="118">
        <f t="shared" si="43"/>
        <v>750.01621183666487</v>
      </c>
      <c r="E142" s="118">
        <f t="shared" si="43"/>
        <v>25.22901428632424</v>
      </c>
      <c r="F142" s="118">
        <f t="shared" si="43"/>
        <v>27.263678314406782</v>
      </c>
      <c r="G142" s="118">
        <f t="shared" si="43"/>
        <v>0</v>
      </c>
      <c r="H142" s="118">
        <f t="shared" si="43"/>
        <v>37.595531498719566</v>
      </c>
      <c r="I142" s="118">
        <f t="shared" si="43"/>
        <v>0</v>
      </c>
      <c r="J142" s="118">
        <f t="shared" si="43"/>
        <v>0</v>
      </c>
      <c r="K142" s="118">
        <f t="shared" si="43"/>
        <v>100</v>
      </c>
      <c r="L142" s="98"/>
      <c r="M142" s="107" t="str">
        <f t="shared" si="26"/>
        <v>学習教材</v>
      </c>
      <c r="N142" s="126">
        <f t="shared" si="27"/>
        <v>-2.4423153661925077</v>
      </c>
      <c r="O142" s="126">
        <f t="shared" si="28"/>
        <v>16.850145792011375</v>
      </c>
      <c r="P142" s="126">
        <f t="shared" si="29"/>
        <v>-2.2721823285480056</v>
      </c>
      <c r="Q142" s="126">
        <f t="shared" si="30"/>
        <v>-2.113310333345185</v>
      </c>
      <c r="R142" s="126">
        <f t="shared" si="31"/>
        <v>-2.8587455944654101</v>
      </c>
      <c r="S142" s="126">
        <f t="shared" si="32"/>
        <v>-1.9036615919581719</v>
      </c>
      <c r="T142" s="126">
        <f t="shared" si="33"/>
        <v>-3.3176796225047944</v>
      </c>
      <c r="U142" s="126"/>
      <c r="V142" s="119"/>
    </row>
    <row r="143" spans="1:22" ht="14.25" thickBot="1" x14ac:dyDescent="0.2">
      <c r="A143" s="117" t="s">
        <v>84</v>
      </c>
      <c r="B143" s="107" t="str">
        <f t="shared" si="35"/>
        <v>医療用具</v>
      </c>
      <c r="C143" s="118">
        <f t="shared" ref="C143:K143" si="44">C75/$K75*100</f>
        <v>0</v>
      </c>
      <c r="D143" s="118">
        <f t="shared" si="44"/>
        <v>149.33656129014486</v>
      </c>
      <c r="E143" s="118">
        <f t="shared" si="44"/>
        <v>0</v>
      </c>
      <c r="F143" s="118">
        <f t="shared" si="44"/>
        <v>61.070639424271192</v>
      </c>
      <c r="G143" s="118">
        <f t="shared" si="44"/>
        <v>78.523131230710291</v>
      </c>
      <c r="H143" s="118">
        <f t="shared" si="44"/>
        <v>140.35665092855311</v>
      </c>
      <c r="I143" s="118">
        <f t="shared" si="44"/>
        <v>255.68233299954861</v>
      </c>
      <c r="J143" s="118">
        <f t="shared" si="44"/>
        <v>0</v>
      </c>
      <c r="K143" s="118">
        <f t="shared" si="44"/>
        <v>100</v>
      </c>
      <c r="L143" s="98"/>
      <c r="M143" s="107" t="str">
        <f t="shared" si="26"/>
        <v>医療用具</v>
      </c>
      <c r="N143" s="126">
        <f t="shared" si="27"/>
        <v>-3.2968518221428549</v>
      </c>
      <c r="O143" s="126">
        <f t="shared" si="28"/>
        <v>1.2084796158108866</v>
      </c>
      <c r="P143" s="126">
        <f t="shared" si="29"/>
        <v>-2.8714486243366188</v>
      </c>
      <c r="Q143" s="126">
        <f t="shared" si="30"/>
        <v>-1.0687599985272558</v>
      </c>
      <c r="R143" s="126">
        <f t="shared" si="31"/>
        <v>-0.58014619781165211</v>
      </c>
      <c r="S143" s="126">
        <f t="shared" si="32"/>
        <v>1.1632690031237245</v>
      </c>
      <c r="T143" s="126">
        <f t="shared" si="33"/>
        <v>4.8805049204400692</v>
      </c>
      <c r="U143" s="126"/>
      <c r="V143" s="119"/>
    </row>
    <row r="144" spans="1:22" ht="14.25" thickBot="1" x14ac:dyDescent="0.2">
      <c r="A144" s="117" t="s">
        <v>85</v>
      </c>
      <c r="B144" s="107" t="str">
        <f t="shared" si="35"/>
        <v>教室・講座</v>
      </c>
      <c r="C144" s="118">
        <f t="shared" ref="C144:K144" si="45">C76/$K76*100</f>
        <v>59.575987708956269</v>
      </c>
      <c r="D144" s="118">
        <f t="shared" si="45"/>
        <v>496.46463194861985</v>
      </c>
      <c r="E144" s="118">
        <f t="shared" si="45"/>
        <v>75.150255320965826</v>
      </c>
      <c r="F144" s="118">
        <f t="shared" si="45"/>
        <v>97.453148017454012</v>
      </c>
      <c r="G144" s="118">
        <f t="shared" si="45"/>
        <v>66.828196792093848</v>
      </c>
      <c r="H144" s="118">
        <f t="shared" si="45"/>
        <v>14.931558609420541</v>
      </c>
      <c r="I144" s="118">
        <f t="shared" si="45"/>
        <v>0</v>
      </c>
      <c r="J144" s="118">
        <f t="shared" si="45"/>
        <v>0</v>
      </c>
      <c r="K144" s="118">
        <f t="shared" si="45"/>
        <v>100</v>
      </c>
      <c r="L144" s="98"/>
      <c r="M144" s="107" t="str">
        <f t="shared" si="26"/>
        <v>教室・講座</v>
      </c>
      <c r="N144" s="126">
        <f t="shared" si="27"/>
        <v>-1.2921197571058309</v>
      </c>
      <c r="O144" s="126">
        <f t="shared" si="28"/>
        <v>9.4154010869792071</v>
      </c>
      <c r="P144" s="126">
        <f t="shared" si="29"/>
        <v>-0.69181010762319362</v>
      </c>
      <c r="Q144" s="126">
        <f t="shared" si="30"/>
        <v>-6.7790766973931826E-2</v>
      </c>
      <c r="R144" s="126">
        <f t="shared" si="31"/>
        <v>-0.8687593441869057</v>
      </c>
      <c r="S144" s="126">
        <f t="shared" si="32"/>
        <v>-2.3773735966394129</v>
      </c>
      <c r="T144" s="126">
        <f t="shared" si="33"/>
        <v>-3.0394104024347963</v>
      </c>
      <c r="U144" s="126"/>
      <c r="V144" s="119"/>
    </row>
    <row r="145" spans="1:22" ht="14.25" thickBot="1" x14ac:dyDescent="0.2">
      <c r="A145" s="117" t="s">
        <v>86</v>
      </c>
      <c r="B145" s="107" t="str">
        <f t="shared" si="35"/>
        <v>洋装下着</v>
      </c>
      <c r="C145" s="118">
        <f t="shared" ref="C145:K145" si="46">C77/$K77*100</f>
        <v>0</v>
      </c>
      <c r="D145" s="118">
        <f t="shared" si="46"/>
        <v>373.34140322536211</v>
      </c>
      <c r="E145" s="118">
        <f t="shared" si="46"/>
        <v>94.188320002277166</v>
      </c>
      <c r="F145" s="118">
        <f t="shared" si="46"/>
        <v>118.74846554719399</v>
      </c>
      <c r="G145" s="118">
        <f t="shared" si="46"/>
        <v>122.14709302554934</v>
      </c>
      <c r="H145" s="118">
        <f t="shared" si="46"/>
        <v>15.595183436505902</v>
      </c>
      <c r="I145" s="118">
        <f t="shared" si="46"/>
        <v>40.584497301515654</v>
      </c>
      <c r="J145" s="118">
        <f t="shared" si="46"/>
        <v>0</v>
      </c>
      <c r="K145" s="118">
        <f t="shared" si="46"/>
        <v>100</v>
      </c>
      <c r="L145" s="98"/>
      <c r="M145" s="107" t="str">
        <f t="shared" si="26"/>
        <v>洋装下着</v>
      </c>
      <c r="N145" s="126">
        <f t="shared" si="27"/>
        <v>-3.1276681987543955</v>
      </c>
      <c r="O145" s="126">
        <f t="shared" si="28"/>
        <v>6.3518044440677155</v>
      </c>
      <c r="P145" s="126">
        <f t="shared" si="29"/>
        <v>-0.15831570154911878</v>
      </c>
      <c r="Q145" s="126">
        <f t="shared" si="30"/>
        <v>0.48830356568082245</v>
      </c>
      <c r="R145" s="126">
        <f t="shared" si="31"/>
        <v>0.56755043766125657</v>
      </c>
      <c r="S145" s="126">
        <f t="shared" si="32"/>
        <v>-2.3080941176145431</v>
      </c>
      <c r="T145" s="126">
        <f t="shared" si="33"/>
        <v>-1.767040265870762</v>
      </c>
      <c r="U145" s="126"/>
      <c r="V145" s="119"/>
    </row>
    <row r="146" spans="1:22" ht="14.25" thickBot="1" x14ac:dyDescent="0.2">
      <c r="A146" s="117" t="s">
        <v>87</v>
      </c>
      <c r="B146" s="107" t="str">
        <f t="shared" si="35"/>
        <v>パソコン・パソコン関連用品</v>
      </c>
      <c r="C146" s="118">
        <f t="shared" ref="C146:K146" si="47">C78/$K78*100</f>
        <v>13.333673439623547</v>
      </c>
      <c r="D146" s="118">
        <f t="shared" si="47"/>
        <v>422.23134888582621</v>
      </c>
      <c r="E146" s="118">
        <f t="shared" si="47"/>
        <v>100.91605714529696</v>
      </c>
      <c r="F146" s="118">
        <f t="shared" si="47"/>
        <v>36.351571085875705</v>
      </c>
      <c r="G146" s="118">
        <f t="shared" si="47"/>
        <v>56.087950879078775</v>
      </c>
      <c r="H146" s="118">
        <f t="shared" si="47"/>
        <v>66.836500442168145</v>
      </c>
      <c r="I146" s="118">
        <f t="shared" si="47"/>
        <v>72.472316609849386</v>
      </c>
      <c r="J146" s="118">
        <f t="shared" si="47"/>
        <v>0</v>
      </c>
      <c r="K146" s="118">
        <f t="shared" si="47"/>
        <v>100</v>
      </c>
      <c r="L146" s="98"/>
      <c r="M146" s="107" t="str">
        <f t="shared" si="26"/>
        <v>パソコン・パソコン関連用品</v>
      </c>
      <c r="N146" s="126">
        <f t="shared" si="27"/>
        <v>-2.6187223000374789</v>
      </c>
      <c r="O146" s="126">
        <f t="shared" si="28"/>
        <v>7.2339894614211602</v>
      </c>
      <c r="P146" s="126">
        <f t="shared" si="29"/>
        <v>2.4108114551638849E-2</v>
      </c>
      <c r="Q146" s="126">
        <f t="shared" si="30"/>
        <v>-1.6015121501138234</v>
      </c>
      <c r="R146" s="126">
        <f t="shared" si="31"/>
        <v>-1.0871508753477128</v>
      </c>
      <c r="S146" s="126">
        <f t="shared" si="32"/>
        <v>-0.87612287569591885</v>
      </c>
      <c r="T146" s="126">
        <f t="shared" si="33"/>
        <v>-0.79092393404603845</v>
      </c>
      <c r="U146" s="126"/>
      <c r="V146" s="119"/>
    </row>
    <row r="147" spans="1:22" ht="14.25" thickBot="1" x14ac:dyDescent="0.2">
      <c r="A147" s="117" t="s">
        <v>88</v>
      </c>
      <c r="B147" s="107" t="str">
        <f t="shared" si="35"/>
        <v>家具・寝具</v>
      </c>
      <c r="C147" s="118">
        <f t="shared" ref="C147:K147" si="48">C79/$K79*100</f>
        <v>0</v>
      </c>
      <c r="D147" s="118">
        <f t="shared" si="48"/>
        <v>233.33837701585125</v>
      </c>
      <c r="E147" s="118">
        <f t="shared" si="48"/>
        <v>39.245133334282151</v>
      </c>
      <c r="F147" s="118">
        <f t="shared" si="48"/>
        <v>84.820332533709973</v>
      </c>
      <c r="G147" s="118">
        <f t="shared" si="48"/>
        <v>21.81198089741952</v>
      </c>
      <c r="H147" s="118">
        <f t="shared" si="48"/>
        <v>175.44581366069133</v>
      </c>
      <c r="I147" s="118">
        <f t="shared" si="48"/>
        <v>101.46124325378911</v>
      </c>
      <c r="J147" s="118">
        <f t="shared" si="48"/>
        <v>0</v>
      </c>
      <c r="K147" s="118">
        <f t="shared" si="48"/>
        <v>100</v>
      </c>
      <c r="L147" s="98"/>
      <c r="M147" s="107" t="str">
        <f t="shared" si="26"/>
        <v>家具・寝具</v>
      </c>
      <c r="N147" s="126">
        <f t="shared" si="27"/>
        <v>-2.7974713830870708</v>
      </c>
      <c r="O147" s="126">
        <f t="shared" si="28"/>
        <v>2.7713529660586778</v>
      </c>
      <c r="P147" s="126">
        <f t="shared" si="29"/>
        <v>-1.4802952545307009</v>
      </c>
      <c r="Q147" s="126">
        <f t="shared" si="30"/>
        <v>-0.3536155890878962</v>
      </c>
      <c r="R147" s="126">
        <f t="shared" si="31"/>
        <v>-1.7921440788639933</v>
      </c>
      <c r="S147" s="126">
        <f t="shared" si="32"/>
        <v>1.8452975650254384</v>
      </c>
      <c r="T147" s="126">
        <f t="shared" si="33"/>
        <v>3.8869966596993002E-2</v>
      </c>
      <c r="U147" s="126"/>
      <c r="V147" s="119"/>
    </row>
    <row r="148" spans="1:22" ht="14.25" thickBot="1" x14ac:dyDescent="0.2">
      <c r="A148" s="117" t="s">
        <v>89</v>
      </c>
      <c r="B148" s="107" t="str">
        <f t="shared" si="35"/>
        <v>無限連鎖講</v>
      </c>
      <c r="C148" s="118">
        <f t="shared" ref="C148:K148" si="49">C80/$K80*100</f>
        <v>82.965079179879837</v>
      </c>
      <c r="D148" s="118">
        <f t="shared" si="49"/>
        <v>345.68648446792787</v>
      </c>
      <c r="E148" s="118">
        <f t="shared" si="49"/>
        <v>26.163422222854766</v>
      </c>
      <c r="F148" s="118">
        <f t="shared" si="49"/>
        <v>56.546888355806644</v>
      </c>
      <c r="G148" s="118">
        <f t="shared" si="49"/>
        <v>87.247923589678095</v>
      </c>
      <c r="H148" s="118">
        <f t="shared" si="49"/>
        <v>25.9919723941765</v>
      </c>
      <c r="I148" s="118">
        <f t="shared" si="49"/>
        <v>67.640828835859409</v>
      </c>
      <c r="J148" s="118">
        <f t="shared" si="49"/>
        <v>0</v>
      </c>
      <c r="K148" s="118">
        <f t="shared" si="49"/>
        <v>100</v>
      </c>
      <c r="L148" s="98"/>
      <c r="M148" s="107" t="str">
        <f t="shared" si="26"/>
        <v>無限連鎖講</v>
      </c>
      <c r="N148" s="126">
        <f t="shared" si="27"/>
        <v>-0.41270182397003258</v>
      </c>
      <c r="O148" s="126">
        <f t="shared" si="28"/>
        <v>4.4223036556887791</v>
      </c>
      <c r="P148" s="126">
        <f t="shared" si="29"/>
        <v>-1.5580071657106978</v>
      </c>
      <c r="Q148" s="126">
        <f t="shared" si="30"/>
        <v>-0.87663870717539361</v>
      </c>
      <c r="R148" s="126">
        <f t="shared" si="31"/>
        <v>-0.25313035842873099</v>
      </c>
      <c r="S148" s="126">
        <f t="shared" si="32"/>
        <v>-1.5676196850856137</v>
      </c>
      <c r="T148" s="126">
        <f t="shared" si="33"/>
        <v>-0.74545194794161673</v>
      </c>
      <c r="U148" s="126"/>
      <c r="V148" s="119"/>
    </row>
    <row r="149" spans="1:22" ht="14.25" thickBot="1" x14ac:dyDescent="0.2">
      <c r="A149" s="117" t="s">
        <v>90</v>
      </c>
      <c r="B149" s="107" t="str">
        <f t="shared" si="35"/>
        <v>洗浄剤等</v>
      </c>
      <c r="C149" s="118">
        <f t="shared" ref="C149:J158" si="50">C81/$K81*100</f>
        <v>0</v>
      </c>
      <c r="D149" s="118">
        <f t="shared" si="50"/>
        <v>323.08390663733257</v>
      </c>
      <c r="E149" s="118">
        <f t="shared" si="50"/>
        <v>54.339415385929136</v>
      </c>
      <c r="F149" s="118">
        <f t="shared" si="50"/>
        <v>234.88707470873535</v>
      </c>
      <c r="G149" s="118">
        <f t="shared" si="50"/>
        <v>30.201204319503955</v>
      </c>
      <c r="H149" s="118">
        <f t="shared" si="50"/>
        <v>80.974990920319087</v>
      </c>
      <c r="I149" s="118">
        <f t="shared" si="50"/>
        <v>23.414133058566719</v>
      </c>
      <c r="J149" s="118">
        <f t="shared" si="50"/>
        <v>0</v>
      </c>
      <c r="K149" s="118">
        <f t="shared" ref="K149:K183" si="51">K81/$K81*100</f>
        <v>100</v>
      </c>
      <c r="L149" s="98"/>
      <c r="M149" s="107" t="str">
        <f t="shared" si="26"/>
        <v>洗浄剤等</v>
      </c>
      <c r="N149" s="126">
        <f t="shared" si="27"/>
        <v>-2.377393435687698</v>
      </c>
      <c r="O149" s="126">
        <f t="shared" si="28"/>
        <v>3.9404001354999942</v>
      </c>
      <c r="P149" s="126">
        <f t="shared" si="29"/>
        <v>-0.94546215402449951</v>
      </c>
      <c r="Q149" s="126">
        <f t="shared" si="30"/>
        <v>2.6703911969729814</v>
      </c>
      <c r="R149" s="126">
        <f t="shared" si="31"/>
        <v>-1.3596153128830613</v>
      </c>
      <c r="S149" s="126">
        <f t="shared" si="32"/>
        <v>-0.39544996495119988</v>
      </c>
      <c r="T149" s="126">
        <f t="shared" si="33"/>
        <v>-1.7313133896718031</v>
      </c>
      <c r="U149" s="126"/>
      <c r="V149" s="119"/>
    </row>
    <row r="150" spans="1:22" ht="14.25" thickBot="1" x14ac:dyDescent="0.2">
      <c r="A150" s="117" t="s">
        <v>91</v>
      </c>
      <c r="B150" s="107" t="str">
        <f t="shared" si="35"/>
        <v>デリバティブ取引</v>
      </c>
      <c r="C150" s="118">
        <f t="shared" si="50"/>
        <v>0</v>
      </c>
      <c r="D150" s="118">
        <f t="shared" si="50"/>
        <v>71.796423697185034</v>
      </c>
      <c r="E150" s="118">
        <f t="shared" si="50"/>
        <v>135.84853846482284</v>
      </c>
      <c r="F150" s="118">
        <f t="shared" si="50"/>
        <v>176.16530603155152</v>
      </c>
      <c r="G150" s="118">
        <f t="shared" si="50"/>
        <v>151.0060215975198</v>
      </c>
      <c r="H150" s="118">
        <f t="shared" si="50"/>
        <v>80.974990920319087</v>
      </c>
      <c r="I150" s="118">
        <f t="shared" si="50"/>
        <v>70.242399175700172</v>
      </c>
      <c r="J150" s="118">
        <f t="shared" si="50"/>
        <v>0</v>
      </c>
      <c r="K150" s="118">
        <f t="shared" si="51"/>
        <v>100</v>
      </c>
      <c r="L150" s="98"/>
      <c r="M150" s="107" t="str">
        <f t="shared" si="26"/>
        <v>デリバティブ取引</v>
      </c>
      <c r="N150" s="126">
        <f t="shared" si="27"/>
        <v>-2.377393435687698</v>
      </c>
      <c r="O150" s="126">
        <f t="shared" si="28"/>
        <v>-0.49816850332402551</v>
      </c>
      <c r="P150" s="126">
        <f t="shared" si="29"/>
        <v>0.74229089885846178</v>
      </c>
      <c r="Q150" s="126">
        <f t="shared" si="30"/>
        <v>1.5078625078095533</v>
      </c>
      <c r="R150" s="126">
        <f t="shared" si="31"/>
        <v>0.99354963559364373</v>
      </c>
      <c r="S150" s="126">
        <f t="shared" si="32"/>
        <v>-0.39544996495119988</v>
      </c>
      <c r="T150" s="126">
        <f t="shared" si="33"/>
        <v>-0.67270548482551162</v>
      </c>
      <c r="U150" s="126"/>
      <c r="V150" s="119"/>
    </row>
    <row r="151" spans="1:22" ht="14.25" thickBot="1" x14ac:dyDescent="0.2">
      <c r="A151" s="117" t="s">
        <v>92</v>
      </c>
      <c r="B151" s="107" t="str">
        <f t="shared" si="35"/>
        <v>空調・冷暖房機器</v>
      </c>
      <c r="C151" s="118">
        <f t="shared" si="50"/>
        <v>0</v>
      </c>
      <c r="D151" s="118">
        <f t="shared" si="50"/>
        <v>527.54763499235946</v>
      </c>
      <c r="E151" s="118">
        <f t="shared" si="50"/>
        <v>61.427165218876411</v>
      </c>
      <c r="F151" s="118">
        <f t="shared" si="50"/>
        <v>66.381129808990408</v>
      </c>
      <c r="G151" s="118">
        <f t="shared" si="50"/>
        <v>34.14049183943925</v>
      </c>
      <c r="H151" s="118">
        <f t="shared" si="50"/>
        <v>61.024630838501338</v>
      </c>
      <c r="I151" s="118">
        <f t="shared" si="50"/>
        <v>26.468150414031943</v>
      </c>
      <c r="J151" s="118">
        <f t="shared" si="50"/>
        <v>0</v>
      </c>
      <c r="K151" s="118">
        <f t="shared" si="51"/>
        <v>100</v>
      </c>
      <c r="L151" s="98"/>
      <c r="M151" s="107" t="str">
        <f t="shared" si="26"/>
        <v>空調・冷暖房機器</v>
      </c>
      <c r="N151" s="126">
        <f t="shared" si="27"/>
        <v>-2.2360334605979522</v>
      </c>
      <c r="O151" s="126">
        <f t="shared" si="28"/>
        <v>7.1028694340300476</v>
      </c>
      <c r="P151" s="126">
        <f t="shared" si="29"/>
        <v>-0.75121020217732437</v>
      </c>
      <c r="Q151" s="126">
        <f t="shared" si="30"/>
        <v>-0.62598640963866747</v>
      </c>
      <c r="R151" s="126">
        <f t="shared" si="31"/>
        <v>-1.2066014418706574</v>
      </c>
      <c r="S151" s="126">
        <f t="shared" si="32"/>
        <v>-0.76196345957868472</v>
      </c>
      <c r="T151" s="126">
        <f t="shared" si="33"/>
        <v>-1.5634348340494295</v>
      </c>
      <c r="U151" s="126"/>
      <c r="V151" s="119"/>
    </row>
    <row r="152" spans="1:22" ht="14.25" thickBot="1" x14ac:dyDescent="0.2">
      <c r="A152" s="117" t="s">
        <v>93</v>
      </c>
      <c r="B152" s="107" t="str">
        <f t="shared" si="35"/>
        <v>他の金融関連サービス</v>
      </c>
      <c r="C152" s="118">
        <f t="shared" si="50"/>
        <v>24.348447150616909</v>
      </c>
      <c r="D152" s="118">
        <f t="shared" si="50"/>
        <v>365.22528576394109</v>
      </c>
      <c r="E152" s="118">
        <f t="shared" si="50"/>
        <v>30.713582609438205</v>
      </c>
      <c r="F152" s="118">
        <f t="shared" si="50"/>
        <v>33.190564904495204</v>
      </c>
      <c r="G152" s="118">
        <f t="shared" si="50"/>
        <v>0</v>
      </c>
      <c r="H152" s="118">
        <f t="shared" si="50"/>
        <v>122.04926167700268</v>
      </c>
      <c r="I152" s="118">
        <f t="shared" si="50"/>
        <v>158.80890248419166</v>
      </c>
      <c r="J152" s="118">
        <f t="shared" si="50"/>
        <v>0</v>
      </c>
      <c r="K152" s="118">
        <f t="shared" si="51"/>
        <v>100</v>
      </c>
      <c r="L152" s="98"/>
      <c r="M152" s="107" t="str">
        <f t="shared" si="26"/>
        <v>他の金融関連サービス</v>
      </c>
      <c r="N152" s="126">
        <f t="shared" si="27"/>
        <v>-1.6915940351741492</v>
      </c>
      <c r="O152" s="126">
        <f t="shared" si="28"/>
        <v>4.4062004352292767</v>
      </c>
      <c r="P152" s="126">
        <f t="shared" si="29"/>
        <v>-1.3493606034259507</v>
      </c>
      <c r="Q152" s="126">
        <f t="shared" si="30"/>
        <v>-1.2439977360276275</v>
      </c>
      <c r="R152" s="126">
        <f t="shared" si="31"/>
        <v>-1.8320838942936677</v>
      </c>
      <c r="S152" s="126">
        <f t="shared" si="32"/>
        <v>0.43106023291143264</v>
      </c>
      <c r="T152" s="126">
        <f t="shared" si="33"/>
        <v>1.2503954029948232</v>
      </c>
      <c r="U152" s="126"/>
      <c r="V152" s="119"/>
    </row>
    <row r="153" spans="1:22" ht="14.25" thickBot="1" x14ac:dyDescent="0.2">
      <c r="A153" s="117" t="s">
        <v>94</v>
      </c>
      <c r="B153" s="107" t="str">
        <f t="shared" si="35"/>
        <v>合計</v>
      </c>
      <c r="C153" s="118">
        <f t="shared" si="50"/>
        <v>8.5935695825706748</v>
      </c>
      <c r="D153" s="118">
        <f t="shared" si="50"/>
        <v>302.36516032744584</v>
      </c>
      <c r="E153" s="118">
        <f t="shared" si="50"/>
        <v>73.772820973650582</v>
      </c>
      <c r="F153" s="118">
        <f t="shared" si="50"/>
        <v>85.579593822374918</v>
      </c>
      <c r="G153" s="118">
        <f t="shared" si="50"/>
        <v>83.34296537274875</v>
      </c>
      <c r="H153" s="118">
        <f t="shared" si="50"/>
        <v>83.75929722931555</v>
      </c>
      <c r="I153" s="118">
        <f t="shared" si="50"/>
        <v>85.113267998063506</v>
      </c>
      <c r="J153" s="118">
        <f t="shared" si="50"/>
        <v>0</v>
      </c>
      <c r="K153" s="118">
        <f t="shared" si="51"/>
        <v>100</v>
      </c>
      <c r="L153" s="98"/>
      <c r="M153" s="107" t="str">
        <f t="shared" si="26"/>
        <v>合計</v>
      </c>
      <c r="N153" s="126">
        <f t="shared" si="27"/>
        <v>-20.642346914036757</v>
      </c>
      <c r="O153" s="126">
        <f t="shared" si="28"/>
        <v>33.953855298818645</v>
      </c>
      <c r="P153" s="126">
        <f t="shared" si="29"/>
        <v>-5.1586436210343889</v>
      </c>
      <c r="Q153" s="126">
        <f t="shared" si="30"/>
        <v>-2.7118352938758861</v>
      </c>
      <c r="R153" s="126">
        <f t="shared" si="31"/>
        <v>-3.0821024484929596</v>
      </c>
      <c r="S153" s="126">
        <f t="shared" si="32"/>
        <v>-3.2066587921332115</v>
      </c>
      <c r="T153" s="126">
        <f t="shared" si="33"/>
        <v>-3.1967427504336334</v>
      </c>
      <c r="U153" s="126"/>
      <c r="V153" s="119"/>
    </row>
    <row r="154" spans="1:22" ht="14.25" thickBot="1" x14ac:dyDescent="0.2">
      <c r="A154" s="117" t="s">
        <v>95</v>
      </c>
      <c r="B154" s="107">
        <f t="shared" si="35"/>
        <v>0</v>
      </c>
      <c r="C154" s="118" t="e">
        <f t="shared" si="50"/>
        <v>#DIV/0!</v>
      </c>
      <c r="D154" s="118" t="e">
        <f t="shared" si="50"/>
        <v>#DIV/0!</v>
      </c>
      <c r="E154" s="118" t="e">
        <f t="shared" si="50"/>
        <v>#DIV/0!</v>
      </c>
      <c r="F154" s="118" t="e">
        <f t="shared" si="50"/>
        <v>#DIV/0!</v>
      </c>
      <c r="G154" s="118" t="e">
        <f t="shared" si="50"/>
        <v>#DIV/0!</v>
      </c>
      <c r="H154" s="118" t="e">
        <f t="shared" si="50"/>
        <v>#DIV/0!</v>
      </c>
      <c r="I154" s="118" t="e">
        <f t="shared" si="50"/>
        <v>#DIV/0!</v>
      </c>
      <c r="J154" s="118" t="e">
        <f t="shared" si="50"/>
        <v>#DIV/0!</v>
      </c>
      <c r="K154" s="118" t="e">
        <f t="shared" si="51"/>
        <v>#DIV/0!</v>
      </c>
      <c r="L154" s="98"/>
      <c r="M154" s="107">
        <f t="shared" si="26"/>
        <v>0</v>
      </c>
      <c r="N154" s="126" t="e">
        <f t="shared" si="27"/>
        <v>#DIV/0!</v>
      </c>
      <c r="O154" s="126" t="e">
        <f t="shared" si="28"/>
        <v>#DIV/0!</v>
      </c>
      <c r="P154" s="126" t="e">
        <f t="shared" si="29"/>
        <v>#DIV/0!</v>
      </c>
      <c r="Q154" s="126" t="e">
        <f t="shared" si="30"/>
        <v>#DIV/0!</v>
      </c>
      <c r="R154" s="126" t="e">
        <f t="shared" si="31"/>
        <v>#DIV/0!</v>
      </c>
      <c r="S154" s="126" t="e">
        <f t="shared" si="32"/>
        <v>#DIV/0!</v>
      </c>
      <c r="T154" s="126" t="e">
        <f t="shared" si="33"/>
        <v>#DIV/0!</v>
      </c>
      <c r="U154" s="126"/>
      <c r="V154" s="119"/>
    </row>
    <row r="155" spans="1:22" ht="14.25" thickBot="1" x14ac:dyDescent="0.2">
      <c r="A155" s="117" t="s">
        <v>96</v>
      </c>
      <c r="B155" s="107">
        <f t="shared" si="35"/>
        <v>0</v>
      </c>
      <c r="C155" s="118" t="e">
        <f t="shared" si="50"/>
        <v>#DIV/0!</v>
      </c>
      <c r="D155" s="118" t="e">
        <f t="shared" si="50"/>
        <v>#DIV/0!</v>
      </c>
      <c r="E155" s="118" t="e">
        <f t="shared" si="50"/>
        <v>#DIV/0!</v>
      </c>
      <c r="F155" s="118" t="e">
        <f t="shared" si="50"/>
        <v>#DIV/0!</v>
      </c>
      <c r="G155" s="118" t="e">
        <f t="shared" si="50"/>
        <v>#DIV/0!</v>
      </c>
      <c r="H155" s="118" t="e">
        <f t="shared" si="50"/>
        <v>#DIV/0!</v>
      </c>
      <c r="I155" s="118" t="e">
        <f t="shared" si="50"/>
        <v>#DIV/0!</v>
      </c>
      <c r="J155" s="118" t="e">
        <f t="shared" si="50"/>
        <v>#DIV/0!</v>
      </c>
      <c r="K155" s="118" t="e">
        <f t="shared" si="51"/>
        <v>#DIV/0!</v>
      </c>
      <c r="L155" s="98"/>
      <c r="M155" s="107">
        <f t="shared" si="26"/>
        <v>0</v>
      </c>
      <c r="N155" s="126" t="e">
        <f t="shared" si="27"/>
        <v>#DIV/0!</v>
      </c>
      <c r="O155" s="126" t="e">
        <f t="shared" si="28"/>
        <v>#DIV/0!</v>
      </c>
      <c r="P155" s="126" t="e">
        <f t="shared" si="29"/>
        <v>#DIV/0!</v>
      </c>
      <c r="Q155" s="126" t="e">
        <f t="shared" si="30"/>
        <v>#DIV/0!</v>
      </c>
      <c r="R155" s="126" t="e">
        <f t="shared" si="31"/>
        <v>#DIV/0!</v>
      </c>
      <c r="S155" s="126" t="e">
        <f t="shared" si="32"/>
        <v>#DIV/0!</v>
      </c>
      <c r="T155" s="126" t="e">
        <f t="shared" si="33"/>
        <v>#DIV/0!</v>
      </c>
      <c r="U155" s="126"/>
      <c r="V155" s="119"/>
    </row>
    <row r="156" spans="1:22" ht="14.25" thickBot="1" x14ac:dyDescent="0.2">
      <c r="A156" s="117" t="s">
        <v>97</v>
      </c>
      <c r="B156" s="107">
        <f t="shared" si="35"/>
        <v>0</v>
      </c>
      <c r="C156" s="118" t="e">
        <f t="shared" si="50"/>
        <v>#DIV/0!</v>
      </c>
      <c r="D156" s="118" t="e">
        <f t="shared" si="50"/>
        <v>#DIV/0!</v>
      </c>
      <c r="E156" s="118" t="e">
        <f t="shared" si="50"/>
        <v>#DIV/0!</v>
      </c>
      <c r="F156" s="118" t="e">
        <f t="shared" si="50"/>
        <v>#DIV/0!</v>
      </c>
      <c r="G156" s="118" t="e">
        <f t="shared" si="50"/>
        <v>#DIV/0!</v>
      </c>
      <c r="H156" s="118" t="e">
        <f t="shared" si="50"/>
        <v>#DIV/0!</v>
      </c>
      <c r="I156" s="118" t="e">
        <f t="shared" si="50"/>
        <v>#DIV/0!</v>
      </c>
      <c r="J156" s="118" t="e">
        <f t="shared" si="50"/>
        <v>#DIV/0!</v>
      </c>
      <c r="K156" s="118" t="e">
        <f t="shared" si="51"/>
        <v>#DIV/0!</v>
      </c>
      <c r="L156" s="98"/>
      <c r="M156" s="107">
        <f t="shared" si="26"/>
        <v>0</v>
      </c>
      <c r="N156" s="126" t="e">
        <f t="shared" si="27"/>
        <v>#DIV/0!</v>
      </c>
      <c r="O156" s="126" t="e">
        <f t="shared" si="28"/>
        <v>#DIV/0!</v>
      </c>
      <c r="P156" s="126" t="e">
        <f t="shared" si="29"/>
        <v>#DIV/0!</v>
      </c>
      <c r="Q156" s="126" t="e">
        <f t="shared" si="30"/>
        <v>#DIV/0!</v>
      </c>
      <c r="R156" s="126" t="e">
        <f t="shared" si="31"/>
        <v>#DIV/0!</v>
      </c>
      <c r="S156" s="126" t="e">
        <f t="shared" si="32"/>
        <v>#DIV/0!</v>
      </c>
      <c r="T156" s="126" t="e">
        <f t="shared" si="33"/>
        <v>#DIV/0!</v>
      </c>
      <c r="U156" s="126"/>
      <c r="V156" s="119"/>
    </row>
    <row r="157" spans="1:22" ht="14.25" thickBot="1" x14ac:dyDescent="0.2">
      <c r="A157" s="117" t="s">
        <v>98</v>
      </c>
      <c r="B157" s="107">
        <f t="shared" si="35"/>
        <v>0</v>
      </c>
      <c r="C157" s="118" t="e">
        <f t="shared" si="50"/>
        <v>#DIV/0!</v>
      </c>
      <c r="D157" s="118" t="e">
        <f t="shared" si="50"/>
        <v>#DIV/0!</v>
      </c>
      <c r="E157" s="118" t="e">
        <f t="shared" si="50"/>
        <v>#DIV/0!</v>
      </c>
      <c r="F157" s="118" t="e">
        <f t="shared" si="50"/>
        <v>#DIV/0!</v>
      </c>
      <c r="G157" s="118" t="e">
        <f t="shared" si="50"/>
        <v>#DIV/0!</v>
      </c>
      <c r="H157" s="118" t="e">
        <f t="shared" si="50"/>
        <v>#DIV/0!</v>
      </c>
      <c r="I157" s="118" t="e">
        <f t="shared" si="50"/>
        <v>#DIV/0!</v>
      </c>
      <c r="J157" s="118" t="e">
        <f t="shared" si="50"/>
        <v>#DIV/0!</v>
      </c>
      <c r="K157" s="118" t="e">
        <f t="shared" si="51"/>
        <v>#DIV/0!</v>
      </c>
      <c r="L157" s="98"/>
      <c r="M157" s="107">
        <f t="shared" si="26"/>
        <v>0</v>
      </c>
      <c r="N157" s="126" t="e">
        <f t="shared" si="27"/>
        <v>#DIV/0!</v>
      </c>
      <c r="O157" s="126" t="e">
        <f t="shared" si="28"/>
        <v>#DIV/0!</v>
      </c>
      <c r="P157" s="126" t="e">
        <f t="shared" si="29"/>
        <v>#DIV/0!</v>
      </c>
      <c r="Q157" s="126" t="e">
        <f t="shared" si="30"/>
        <v>#DIV/0!</v>
      </c>
      <c r="R157" s="126" t="e">
        <f t="shared" si="31"/>
        <v>#DIV/0!</v>
      </c>
      <c r="S157" s="126" t="e">
        <f t="shared" si="32"/>
        <v>#DIV/0!</v>
      </c>
      <c r="T157" s="126" t="e">
        <f t="shared" si="33"/>
        <v>#DIV/0!</v>
      </c>
      <c r="U157" s="126"/>
      <c r="V157" s="119"/>
    </row>
    <row r="158" spans="1:22" ht="14.25" thickBot="1" x14ac:dyDescent="0.2">
      <c r="A158" s="117" t="s">
        <v>99</v>
      </c>
      <c r="B158" s="107">
        <f t="shared" si="35"/>
        <v>0</v>
      </c>
      <c r="C158" s="118" t="e">
        <f t="shared" si="50"/>
        <v>#DIV/0!</v>
      </c>
      <c r="D158" s="118" t="e">
        <f t="shared" si="50"/>
        <v>#DIV/0!</v>
      </c>
      <c r="E158" s="118" t="e">
        <f t="shared" si="50"/>
        <v>#DIV/0!</v>
      </c>
      <c r="F158" s="118" t="e">
        <f t="shared" si="50"/>
        <v>#DIV/0!</v>
      </c>
      <c r="G158" s="118" t="e">
        <f t="shared" si="50"/>
        <v>#DIV/0!</v>
      </c>
      <c r="H158" s="118" t="e">
        <f t="shared" si="50"/>
        <v>#DIV/0!</v>
      </c>
      <c r="I158" s="118" t="e">
        <f t="shared" si="50"/>
        <v>#DIV/0!</v>
      </c>
      <c r="J158" s="118" t="e">
        <f t="shared" si="50"/>
        <v>#DIV/0!</v>
      </c>
      <c r="K158" s="118" t="e">
        <f t="shared" si="51"/>
        <v>#DIV/0!</v>
      </c>
      <c r="L158" s="98"/>
      <c r="M158" s="107">
        <f t="shared" si="26"/>
        <v>0</v>
      </c>
      <c r="N158" s="126" t="e">
        <f t="shared" si="27"/>
        <v>#DIV/0!</v>
      </c>
      <c r="O158" s="126" t="e">
        <f t="shared" si="28"/>
        <v>#DIV/0!</v>
      </c>
      <c r="P158" s="126" t="e">
        <f t="shared" si="29"/>
        <v>#DIV/0!</v>
      </c>
      <c r="Q158" s="126" t="e">
        <f t="shared" si="30"/>
        <v>#DIV/0!</v>
      </c>
      <c r="R158" s="126" t="e">
        <f t="shared" si="31"/>
        <v>#DIV/0!</v>
      </c>
      <c r="S158" s="126" t="e">
        <f t="shared" si="32"/>
        <v>#DIV/0!</v>
      </c>
      <c r="T158" s="126" t="e">
        <f t="shared" si="33"/>
        <v>#DIV/0!</v>
      </c>
      <c r="U158" s="126"/>
      <c r="V158" s="119"/>
    </row>
    <row r="159" spans="1:22" ht="14.25" thickBot="1" x14ac:dyDescent="0.2">
      <c r="A159" s="117" t="s">
        <v>100</v>
      </c>
      <c r="B159" s="107">
        <f t="shared" si="35"/>
        <v>0</v>
      </c>
      <c r="C159" s="118" t="e">
        <f t="shared" ref="C159:J168" si="52">C91/$K91*100</f>
        <v>#DIV/0!</v>
      </c>
      <c r="D159" s="118" t="e">
        <f t="shared" si="52"/>
        <v>#DIV/0!</v>
      </c>
      <c r="E159" s="118" t="e">
        <f t="shared" si="52"/>
        <v>#DIV/0!</v>
      </c>
      <c r="F159" s="118" t="e">
        <f t="shared" si="52"/>
        <v>#DIV/0!</v>
      </c>
      <c r="G159" s="118" t="e">
        <f t="shared" si="52"/>
        <v>#DIV/0!</v>
      </c>
      <c r="H159" s="118" t="e">
        <f t="shared" si="52"/>
        <v>#DIV/0!</v>
      </c>
      <c r="I159" s="118" t="e">
        <f t="shared" si="52"/>
        <v>#DIV/0!</v>
      </c>
      <c r="J159" s="118" t="e">
        <f t="shared" si="52"/>
        <v>#DIV/0!</v>
      </c>
      <c r="K159" s="118" t="e">
        <f t="shared" si="51"/>
        <v>#DIV/0!</v>
      </c>
      <c r="L159" s="98"/>
      <c r="M159" s="107">
        <f t="shared" si="26"/>
        <v>0</v>
      </c>
      <c r="N159" s="126" t="e">
        <f t="shared" si="27"/>
        <v>#DIV/0!</v>
      </c>
      <c r="O159" s="126" t="e">
        <f t="shared" si="28"/>
        <v>#DIV/0!</v>
      </c>
      <c r="P159" s="126" t="e">
        <f t="shared" si="29"/>
        <v>#DIV/0!</v>
      </c>
      <c r="Q159" s="126" t="e">
        <f t="shared" si="30"/>
        <v>#DIV/0!</v>
      </c>
      <c r="R159" s="126" t="e">
        <f t="shared" si="31"/>
        <v>#DIV/0!</v>
      </c>
      <c r="S159" s="126" t="e">
        <f t="shared" si="32"/>
        <v>#DIV/0!</v>
      </c>
      <c r="T159" s="126" t="e">
        <f t="shared" si="33"/>
        <v>#DIV/0!</v>
      </c>
      <c r="U159" s="126"/>
      <c r="V159" s="119"/>
    </row>
    <row r="160" spans="1:22" ht="14.25" thickBot="1" x14ac:dyDescent="0.2">
      <c r="A160" s="117" t="s">
        <v>101</v>
      </c>
      <c r="B160" s="107">
        <f t="shared" si="35"/>
        <v>0</v>
      </c>
      <c r="C160" s="118" t="e">
        <f t="shared" si="52"/>
        <v>#DIV/0!</v>
      </c>
      <c r="D160" s="118" t="e">
        <f t="shared" si="52"/>
        <v>#DIV/0!</v>
      </c>
      <c r="E160" s="118" t="e">
        <f t="shared" si="52"/>
        <v>#DIV/0!</v>
      </c>
      <c r="F160" s="118" t="e">
        <f t="shared" si="52"/>
        <v>#DIV/0!</v>
      </c>
      <c r="G160" s="118" t="e">
        <f t="shared" si="52"/>
        <v>#DIV/0!</v>
      </c>
      <c r="H160" s="118" t="e">
        <f t="shared" si="52"/>
        <v>#DIV/0!</v>
      </c>
      <c r="I160" s="118" t="e">
        <f t="shared" si="52"/>
        <v>#DIV/0!</v>
      </c>
      <c r="J160" s="118" t="e">
        <f t="shared" si="52"/>
        <v>#DIV/0!</v>
      </c>
      <c r="K160" s="118" t="e">
        <f t="shared" si="51"/>
        <v>#DIV/0!</v>
      </c>
      <c r="L160" s="98"/>
      <c r="M160" s="107">
        <f t="shared" si="26"/>
        <v>0</v>
      </c>
      <c r="N160" s="126" t="e">
        <f t="shared" si="27"/>
        <v>#DIV/0!</v>
      </c>
      <c r="O160" s="126" t="e">
        <f t="shared" si="28"/>
        <v>#DIV/0!</v>
      </c>
      <c r="P160" s="126" t="e">
        <f t="shared" si="29"/>
        <v>#DIV/0!</v>
      </c>
      <c r="Q160" s="126" t="e">
        <f t="shared" si="30"/>
        <v>#DIV/0!</v>
      </c>
      <c r="R160" s="126" t="e">
        <f t="shared" si="31"/>
        <v>#DIV/0!</v>
      </c>
      <c r="S160" s="126" t="e">
        <f t="shared" si="32"/>
        <v>#DIV/0!</v>
      </c>
      <c r="T160" s="126" t="e">
        <f t="shared" si="33"/>
        <v>#DIV/0!</v>
      </c>
      <c r="U160" s="126"/>
      <c r="V160" s="119"/>
    </row>
    <row r="161" spans="1:22" ht="14.25" thickBot="1" x14ac:dyDescent="0.2">
      <c r="A161" s="117" t="s">
        <v>102</v>
      </c>
      <c r="B161" s="107">
        <f t="shared" si="35"/>
        <v>0</v>
      </c>
      <c r="C161" s="118" t="e">
        <f t="shared" si="52"/>
        <v>#DIV/0!</v>
      </c>
      <c r="D161" s="118" t="e">
        <f t="shared" si="52"/>
        <v>#DIV/0!</v>
      </c>
      <c r="E161" s="118" t="e">
        <f t="shared" si="52"/>
        <v>#DIV/0!</v>
      </c>
      <c r="F161" s="118" t="e">
        <f t="shared" si="52"/>
        <v>#DIV/0!</v>
      </c>
      <c r="G161" s="118" t="e">
        <f t="shared" si="52"/>
        <v>#DIV/0!</v>
      </c>
      <c r="H161" s="118" t="e">
        <f t="shared" si="52"/>
        <v>#DIV/0!</v>
      </c>
      <c r="I161" s="118" t="e">
        <f t="shared" si="52"/>
        <v>#DIV/0!</v>
      </c>
      <c r="J161" s="118" t="e">
        <f t="shared" si="52"/>
        <v>#DIV/0!</v>
      </c>
      <c r="K161" s="118" t="e">
        <f t="shared" si="51"/>
        <v>#DIV/0!</v>
      </c>
      <c r="L161" s="98"/>
      <c r="M161" s="107">
        <f t="shared" si="26"/>
        <v>0</v>
      </c>
      <c r="N161" s="126" t="e">
        <f t="shared" si="27"/>
        <v>#DIV/0!</v>
      </c>
      <c r="O161" s="126" t="e">
        <f t="shared" si="28"/>
        <v>#DIV/0!</v>
      </c>
      <c r="P161" s="126" t="e">
        <f t="shared" si="29"/>
        <v>#DIV/0!</v>
      </c>
      <c r="Q161" s="126" t="e">
        <f t="shared" si="30"/>
        <v>#DIV/0!</v>
      </c>
      <c r="R161" s="126" t="e">
        <f t="shared" si="31"/>
        <v>#DIV/0!</v>
      </c>
      <c r="S161" s="126" t="e">
        <f t="shared" si="32"/>
        <v>#DIV/0!</v>
      </c>
      <c r="T161" s="126" t="e">
        <f t="shared" si="33"/>
        <v>#DIV/0!</v>
      </c>
      <c r="U161" s="126"/>
      <c r="V161" s="119"/>
    </row>
    <row r="162" spans="1:22" ht="14.25" thickBot="1" x14ac:dyDescent="0.2">
      <c r="A162" s="117" t="s">
        <v>103</v>
      </c>
      <c r="B162" s="107">
        <f t="shared" si="35"/>
        <v>0</v>
      </c>
      <c r="C162" s="118" t="e">
        <f t="shared" si="52"/>
        <v>#DIV/0!</v>
      </c>
      <c r="D162" s="118" t="e">
        <f t="shared" si="52"/>
        <v>#DIV/0!</v>
      </c>
      <c r="E162" s="118" t="e">
        <f t="shared" si="52"/>
        <v>#DIV/0!</v>
      </c>
      <c r="F162" s="118" t="e">
        <f t="shared" si="52"/>
        <v>#DIV/0!</v>
      </c>
      <c r="G162" s="118" t="e">
        <f t="shared" si="52"/>
        <v>#DIV/0!</v>
      </c>
      <c r="H162" s="118" t="e">
        <f t="shared" si="52"/>
        <v>#DIV/0!</v>
      </c>
      <c r="I162" s="118" t="e">
        <f t="shared" si="52"/>
        <v>#DIV/0!</v>
      </c>
      <c r="J162" s="118" t="e">
        <f t="shared" si="52"/>
        <v>#DIV/0!</v>
      </c>
      <c r="K162" s="118" t="e">
        <f t="shared" si="51"/>
        <v>#DIV/0!</v>
      </c>
      <c r="L162" s="98"/>
      <c r="M162" s="107">
        <f t="shared" si="26"/>
        <v>0</v>
      </c>
      <c r="N162" s="126" t="e">
        <f t="shared" si="27"/>
        <v>#DIV/0!</v>
      </c>
      <c r="O162" s="126" t="e">
        <f t="shared" si="28"/>
        <v>#DIV/0!</v>
      </c>
      <c r="P162" s="126" t="e">
        <f t="shared" si="29"/>
        <v>#DIV/0!</v>
      </c>
      <c r="Q162" s="126" t="e">
        <f t="shared" si="30"/>
        <v>#DIV/0!</v>
      </c>
      <c r="R162" s="126" t="e">
        <f t="shared" si="31"/>
        <v>#DIV/0!</v>
      </c>
      <c r="S162" s="126" t="e">
        <f t="shared" si="32"/>
        <v>#DIV/0!</v>
      </c>
      <c r="T162" s="126" t="e">
        <f t="shared" si="33"/>
        <v>#DIV/0!</v>
      </c>
      <c r="U162" s="126"/>
      <c r="V162" s="119"/>
    </row>
    <row r="163" spans="1:22" ht="14.25" thickBot="1" x14ac:dyDescent="0.2">
      <c r="A163" s="117" t="s">
        <v>104</v>
      </c>
      <c r="B163" s="107">
        <f t="shared" si="35"/>
        <v>0</v>
      </c>
      <c r="C163" s="118" t="e">
        <f t="shared" si="52"/>
        <v>#DIV/0!</v>
      </c>
      <c r="D163" s="118" t="e">
        <f t="shared" si="52"/>
        <v>#DIV/0!</v>
      </c>
      <c r="E163" s="118" t="e">
        <f t="shared" si="52"/>
        <v>#DIV/0!</v>
      </c>
      <c r="F163" s="118" t="e">
        <f t="shared" si="52"/>
        <v>#DIV/0!</v>
      </c>
      <c r="G163" s="118" t="e">
        <f t="shared" si="52"/>
        <v>#DIV/0!</v>
      </c>
      <c r="H163" s="118" t="e">
        <f t="shared" si="52"/>
        <v>#DIV/0!</v>
      </c>
      <c r="I163" s="118" t="e">
        <f t="shared" si="52"/>
        <v>#DIV/0!</v>
      </c>
      <c r="J163" s="118" t="e">
        <f t="shared" si="52"/>
        <v>#DIV/0!</v>
      </c>
      <c r="K163" s="118" t="e">
        <f t="shared" si="51"/>
        <v>#DIV/0!</v>
      </c>
      <c r="L163" s="98"/>
      <c r="M163" s="107">
        <f t="shared" si="26"/>
        <v>0</v>
      </c>
      <c r="N163" s="126" t="e">
        <f t="shared" si="27"/>
        <v>#DIV/0!</v>
      </c>
      <c r="O163" s="126" t="e">
        <f t="shared" si="28"/>
        <v>#DIV/0!</v>
      </c>
      <c r="P163" s="126" t="e">
        <f t="shared" si="29"/>
        <v>#DIV/0!</v>
      </c>
      <c r="Q163" s="126" t="e">
        <f t="shared" si="30"/>
        <v>#DIV/0!</v>
      </c>
      <c r="R163" s="126" t="e">
        <f t="shared" si="31"/>
        <v>#DIV/0!</v>
      </c>
      <c r="S163" s="126" t="e">
        <f t="shared" si="32"/>
        <v>#DIV/0!</v>
      </c>
      <c r="T163" s="126" t="e">
        <f t="shared" si="33"/>
        <v>#DIV/0!</v>
      </c>
      <c r="U163" s="126"/>
      <c r="V163" s="119"/>
    </row>
    <row r="164" spans="1:22" ht="14.25" thickBot="1" x14ac:dyDescent="0.2">
      <c r="A164" s="117" t="s">
        <v>105</v>
      </c>
      <c r="B164" s="107">
        <f t="shared" si="35"/>
        <v>0</v>
      </c>
      <c r="C164" s="118" t="e">
        <f t="shared" si="52"/>
        <v>#DIV/0!</v>
      </c>
      <c r="D164" s="118" t="e">
        <f t="shared" si="52"/>
        <v>#DIV/0!</v>
      </c>
      <c r="E164" s="118" t="e">
        <f t="shared" si="52"/>
        <v>#DIV/0!</v>
      </c>
      <c r="F164" s="118" t="e">
        <f t="shared" si="52"/>
        <v>#DIV/0!</v>
      </c>
      <c r="G164" s="118" t="e">
        <f t="shared" si="52"/>
        <v>#DIV/0!</v>
      </c>
      <c r="H164" s="118" t="e">
        <f t="shared" si="52"/>
        <v>#DIV/0!</v>
      </c>
      <c r="I164" s="118" t="e">
        <f t="shared" si="52"/>
        <v>#DIV/0!</v>
      </c>
      <c r="J164" s="118" t="e">
        <f t="shared" si="52"/>
        <v>#DIV/0!</v>
      </c>
      <c r="K164" s="118" t="e">
        <f t="shared" si="51"/>
        <v>#DIV/0!</v>
      </c>
      <c r="L164" s="98"/>
      <c r="M164" s="107">
        <f t="shared" si="26"/>
        <v>0</v>
      </c>
      <c r="N164" s="126" t="e">
        <f t="shared" si="27"/>
        <v>#DIV/0!</v>
      </c>
      <c r="O164" s="126" t="e">
        <f t="shared" si="28"/>
        <v>#DIV/0!</v>
      </c>
      <c r="P164" s="126" t="e">
        <f t="shared" si="29"/>
        <v>#DIV/0!</v>
      </c>
      <c r="Q164" s="126" t="e">
        <f t="shared" si="30"/>
        <v>#DIV/0!</v>
      </c>
      <c r="R164" s="126" t="e">
        <f t="shared" si="31"/>
        <v>#DIV/0!</v>
      </c>
      <c r="S164" s="126" t="e">
        <f t="shared" si="32"/>
        <v>#DIV/0!</v>
      </c>
      <c r="T164" s="126" t="e">
        <f t="shared" si="33"/>
        <v>#DIV/0!</v>
      </c>
      <c r="U164" s="126"/>
      <c r="V164" s="119"/>
    </row>
    <row r="165" spans="1:22" ht="14.25" thickBot="1" x14ac:dyDescent="0.2">
      <c r="A165" s="117" t="s">
        <v>106</v>
      </c>
      <c r="B165" s="107">
        <f t="shared" si="35"/>
        <v>0</v>
      </c>
      <c r="C165" s="118" t="e">
        <f t="shared" si="52"/>
        <v>#DIV/0!</v>
      </c>
      <c r="D165" s="118" t="e">
        <f t="shared" si="52"/>
        <v>#DIV/0!</v>
      </c>
      <c r="E165" s="118" t="e">
        <f t="shared" si="52"/>
        <v>#DIV/0!</v>
      </c>
      <c r="F165" s="118" t="e">
        <f t="shared" si="52"/>
        <v>#DIV/0!</v>
      </c>
      <c r="G165" s="118" t="e">
        <f t="shared" si="52"/>
        <v>#DIV/0!</v>
      </c>
      <c r="H165" s="118" t="e">
        <f t="shared" si="52"/>
        <v>#DIV/0!</v>
      </c>
      <c r="I165" s="118" t="e">
        <f t="shared" si="52"/>
        <v>#DIV/0!</v>
      </c>
      <c r="J165" s="118" t="e">
        <f t="shared" si="52"/>
        <v>#DIV/0!</v>
      </c>
      <c r="K165" s="118" t="e">
        <f t="shared" si="51"/>
        <v>#DIV/0!</v>
      </c>
      <c r="L165" s="98"/>
      <c r="M165" s="107">
        <f t="shared" ref="M165:M183" si="53">B37</f>
        <v>0</v>
      </c>
      <c r="N165" s="126" t="e">
        <f t="shared" ref="N165:N183" si="54">(C97-N97)/SQRT($K97*(100000-$K97)*(1/C$60+1/N$60))</f>
        <v>#DIV/0!</v>
      </c>
      <c r="O165" s="126" t="e">
        <f t="shared" ref="O165:O183" si="55">(D97-O97)/SQRT($K97*(100000-$K97)*(1/D$60+1/O$60))</f>
        <v>#DIV/0!</v>
      </c>
      <c r="P165" s="126" t="e">
        <f t="shared" ref="P165:P183" si="56">(E97-P97)/SQRT($K97*(100000-$K97)*(1/E$60+1/P$60))</f>
        <v>#DIV/0!</v>
      </c>
      <c r="Q165" s="126" t="e">
        <f t="shared" ref="Q165:Q183" si="57">(F97-Q97)/SQRT($K97*(100000-$K97)*(1/F$60+1/Q$60))</f>
        <v>#DIV/0!</v>
      </c>
      <c r="R165" s="126" t="e">
        <f t="shared" ref="R165:R183" si="58">(G97-R97)/SQRT($K97*(100000-$K97)*(1/G$60+1/R$60))</f>
        <v>#DIV/0!</v>
      </c>
      <c r="S165" s="126" t="e">
        <f t="shared" ref="S165:S183" si="59">(H97-S97)/SQRT($K97*(100000-$K97)*(1/H$60+1/S$60))</f>
        <v>#DIV/0!</v>
      </c>
      <c r="T165" s="126" t="e">
        <f t="shared" ref="T165:T183" si="60">(I97-T97)/SQRT($K97*(100000-$K97)*(1/I$60+1/T$60))</f>
        <v>#DIV/0!</v>
      </c>
      <c r="U165" s="126"/>
      <c r="V165" s="119"/>
    </row>
    <row r="166" spans="1:22" ht="14.25" thickBot="1" x14ac:dyDescent="0.2">
      <c r="A166" s="117" t="s">
        <v>107</v>
      </c>
      <c r="B166" s="107">
        <f t="shared" si="35"/>
        <v>0</v>
      </c>
      <c r="C166" s="118" t="e">
        <f t="shared" si="52"/>
        <v>#DIV/0!</v>
      </c>
      <c r="D166" s="118" t="e">
        <f t="shared" si="52"/>
        <v>#DIV/0!</v>
      </c>
      <c r="E166" s="118" t="e">
        <f t="shared" si="52"/>
        <v>#DIV/0!</v>
      </c>
      <c r="F166" s="118" t="e">
        <f t="shared" si="52"/>
        <v>#DIV/0!</v>
      </c>
      <c r="G166" s="118" t="e">
        <f t="shared" si="52"/>
        <v>#DIV/0!</v>
      </c>
      <c r="H166" s="118" t="e">
        <f t="shared" si="52"/>
        <v>#DIV/0!</v>
      </c>
      <c r="I166" s="118" t="e">
        <f t="shared" si="52"/>
        <v>#DIV/0!</v>
      </c>
      <c r="J166" s="118" t="e">
        <f t="shared" si="52"/>
        <v>#DIV/0!</v>
      </c>
      <c r="K166" s="118" t="e">
        <f t="shared" si="51"/>
        <v>#DIV/0!</v>
      </c>
      <c r="L166" s="98"/>
      <c r="M166" s="107">
        <f t="shared" si="53"/>
        <v>0</v>
      </c>
      <c r="N166" s="126" t="e">
        <f t="shared" si="54"/>
        <v>#DIV/0!</v>
      </c>
      <c r="O166" s="126" t="e">
        <f t="shared" si="55"/>
        <v>#DIV/0!</v>
      </c>
      <c r="P166" s="126" t="e">
        <f t="shared" si="56"/>
        <v>#DIV/0!</v>
      </c>
      <c r="Q166" s="126" t="e">
        <f t="shared" si="57"/>
        <v>#DIV/0!</v>
      </c>
      <c r="R166" s="126" t="e">
        <f t="shared" si="58"/>
        <v>#DIV/0!</v>
      </c>
      <c r="S166" s="126" t="e">
        <f t="shared" si="59"/>
        <v>#DIV/0!</v>
      </c>
      <c r="T166" s="126" t="e">
        <f t="shared" si="60"/>
        <v>#DIV/0!</v>
      </c>
      <c r="U166" s="126"/>
      <c r="V166" s="119"/>
    </row>
    <row r="167" spans="1:22" ht="14.25" thickBot="1" x14ac:dyDescent="0.2">
      <c r="A167" s="117" t="s">
        <v>108</v>
      </c>
      <c r="B167" s="107">
        <f t="shared" si="35"/>
        <v>0</v>
      </c>
      <c r="C167" s="118" t="e">
        <f t="shared" si="52"/>
        <v>#DIV/0!</v>
      </c>
      <c r="D167" s="118" t="e">
        <f t="shared" si="52"/>
        <v>#DIV/0!</v>
      </c>
      <c r="E167" s="118" t="e">
        <f t="shared" si="52"/>
        <v>#DIV/0!</v>
      </c>
      <c r="F167" s="118" t="e">
        <f t="shared" si="52"/>
        <v>#DIV/0!</v>
      </c>
      <c r="G167" s="118" t="e">
        <f t="shared" si="52"/>
        <v>#DIV/0!</v>
      </c>
      <c r="H167" s="118" t="e">
        <f t="shared" si="52"/>
        <v>#DIV/0!</v>
      </c>
      <c r="I167" s="118" t="e">
        <f t="shared" si="52"/>
        <v>#DIV/0!</v>
      </c>
      <c r="J167" s="118" t="e">
        <f t="shared" si="52"/>
        <v>#DIV/0!</v>
      </c>
      <c r="K167" s="118" t="e">
        <f t="shared" si="51"/>
        <v>#DIV/0!</v>
      </c>
      <c r="L167" s="98"/>
      <c r="M167" s="107">
        <f t="shared" si="53"/>
        <v>0</v>
      </c>
      <c r="N167" s="126" t="e">
        <f t="shared" si="54"/>
        <v>#DIV/0!</v>
      </c>
      <c r="O167" s="126" t="e">
        <f t="shared" si="55"/>
        <v>#DIV/0!</v>
      </c>
      <c r="P167" s="126" t="e">
        <f t="shared" si="56"/>
        <v>#DIV/0!</v>
      </c>
      <c r="Q167" s="126" t="e">
        <f t="shared" si="57"/>
        <v>#DIV/0!</v>
      </c>
      <c r="R167" s="126" t="e">
        <f t="shared" si="58"/>
        <v>#DIV/0!</v>
      </c>
      <c r="S167" s="126" t="e">
        <f t="shared" si="59"/>
        <v>#DIV/0!</v>
      </c>
      <c r="T167" s="126" t="e">
        <f t="shared" si="60"/>
        <v>#DIV/0!</v>
      </c>
      <c r="U167" s="126"/>
      <c r="V167" s="119"/>
    </row>
    <row r="168" spans="1:22" ht="14.25" thickBot="1" x14ac:dyDescent="0.2">
      <c r="A168" s="117" t="s">
        <v>109</v>
      </c>
      <c r="B168" s="107">
        <f t="shared" si="35"/>
        <v>0</v>
      </c>
      <c r="C168" s="118" t="e">
        <f t="shared" si="52"/>
        <v>#DIV/0!</v>
      </c>
      <c r="D168" s="118" t="e">
        <f t="shared" si="52"/>
        <v>#DIV/0!</v>
      </c>
      <c r="E168" s="118" t="e">
        <f t="shared" si="52"/>
        <v>#DIV/0!</v>
      </c>
      <c r="F168" s="118" t="e">
        <f t="shared" si="52"/>
        <v>#DIV/0!</v>
      </c>
      <c r="G168" s="118" t="e">
        <f t="shared" si="52"/>
        <v>#DIV/0!</v>
      </c>
      <c r="H168" s="118" t="e">
        <f t="shared" si="52"/>
        <v>#DIV/0!</v>
      </c>
      <c r="I168" s="118" t="e">
        <f t="shared" si="52"/>
        <v>#DIV/0!</v>
      </c>
      <c r="J168" s="118" t="e">
        <f t="shared" si="52"/>
        <v>#DIV/0!</v>
      </c>
      <c r="K168" s="118" t="e">
        <f t="shared" si="51"/>
        <v>#DIV/0!</v>
      </c>
      <c r="L168" s="98"/>
      <c r="M168" s="107">
        <f t="shared" si="53"/>
        <v>0</v>
      </c>
      <c r="N168" s="126" t="e">
        <f t="shared" si="54"/>
        <v>#DIV/0!</v>
      </c>
      <c r="O168" s="126" t="e">
        <f t="shared" si="55"/>
        <v>#DIV/0!</v>
      </c>
      <c r="P168" s="126" t="e">
        <f t="shared" si="56"/>
        <v>#DIV/0!</v>
      </c>
      <c r="Q168" s="126" t="e">
        <f t="shared" si="57"/>
        <v>#DIV/0!</v>
      </c>
      <c r="R168" s="126" t="e">
        <f t="shared" si="58"/>
        <v>#DIV/0!</v>
      </c>
      <c r="S168" s="126" t="e">
        <f t="shared" si="59"/>
        <v>#DIV/0!</v>
      </c>
      <c r="T168" s="126" t="e">
        <f t="shared" si="60"/>
        <v>#DIV/0!</v>
      </c>
      <c r="U168" s="126"/>
      <c r="V168" s="119"/>
    </row>
    <row r="169" spans="1:22" ht="14.25" thickBot="1" x14ac:dyDescent="0.2">
      <c r="A169" s="117" t="s">
        <v>110</v>
      </c>
      <c r="B169" s="107">
        <f t="shared" si="35"/>
        <v>0</v>
      </c>
      <c r="C169" s="118" t="e">
        <f t="shared" ref="C169:J178" si="61">C101/$K101*100</f>
        <v>#DIV/0!</v>
      </c>
      <c r="D169" s="118" t="e">
        <f t="shared" si="61"/>
        <v>#DIV/0!</v>
      </c>
      <c r="E169" s="118" t="e">
        <f t="shared" si="61"/>
        <v>#DIV/0!</v>
      </c>
      <c r="F169" s="118" t="e">
        <f t="shared" si="61"/>
        <v>#DIV/0!</v>
      </c>
      <c r="G169" s="118" t="e">
        <f t="shared" si="61"/>
        <v>#DIV/0!</v>
      </c>
      <c r="H169" s="118" t="e">
        <f t="shared" si="61"/>
        <v>#DIV/0!</v>
      </c>
      <c r="I169" s="118" t="e">
        <f t="shared" si="61"/>
        <v>#DIV/0!</v>
      </c>
      <c r="J169" s="118" t="e">
        <f t="shared" si="61"/>
        <v>#DIV/0!</v>
      </c>
      <c r="K169" s="118" t="e">
        <f t="shared" si="51"/>
        <v>#DIV/0!</v>
      </c>
      <c r="L169" s="98"/>
      <c r="M169" s="107">
        <f t="shared" si="53"/>
        <v>0</v>
      </c>
      <c r="N169" s="126" t="e">
        <f t="shared" si="54"/>
        <v>#DIV/0!</v>
      </c>
      <c r="O169" s="126" t="e">
        <f t="shared" si="55"/>
        <v>#DIV/0!</v>
      </c>
      <c r="P169" s="126" t="e">
        <f t="shared" si="56"/>
        <v>#DIV/0!</v>
      </c>
      <c r="Q169" s="126" t="e">
        <f t="shared" si="57"/>
        <v>#DIV/0!</v>
      </c>
      <c r="R169" s="126" t="e">
        <f t="shared" si="58"/>
        <v>#DIV/0!</v>
      </c>
      <c r="S169" s="126" t="e">
        <f t="shared" si="59"/>
        <v>#DIV/0!</v>
      </c>
      <c r="T169" s="126" t="e">
        <f t="shared" si="60"/>
        <v>#DIV/0!</v>
      </c>
      <c r="U169" s="126"/>
      <c r="V169" s="119"/>
    </row>
    <row r="170" spans="1:22" ht="14.25" thickBot="1" x14ac:dyDescent="0.2">
      <c r="A170" s="117" t="s">
        <v>111</v>
      </c>
      <c r="B170" s="107">
        <f t="shared" si="35"/>
        <v>0</v>
      </c>
      <c r="C170" s="118" t="e">
        <f t="shared" si="61"/>
        <v>#DIV/0!</v>
      </c>
      <c r="D170" s="118" t="e">
        <f t="shared" si="61"/>
        <v>#DIV/0!</v>
      </c>
      <c r="E170" s="118" t="e">
        <f t="shared" si="61"/>
        <v>#DIV/0!</v>
      </c>
      <c r="F170" s="118" t="e">
        <f t="shared" si="61"/>
        <v>#DIV/0!</v>
      </c>
      <c r="G170" s="118" t="e">
        <f t="shared" si="61"/>
        <v>#DIV/0!</v>
      </c>
      <c r="H170" s="118" t="e">
        <f t="shared" si="61"/>
        <v>#DIV/0!</v>
      </c>
      <c r="I170" s="118" t="e">
        <f t="shared" si="61"/>
        <v>#DIV/0!</v>
      </c>
      <c r="J170" s="118" t="e">
        <f t="shared" si="61"/>
        <v>#DIV/0!</v>
      </c>
      <c r="K170" s="118" t="e">
        <f t="shared" si="51"/>
        <v>#DIV/0!</v>
      </c>
      <c r="L170" s="98"/>
      <c r="M170" s="107">
        <f t="shared" si="53"/>
        <v>0</v>
      </c>
      <c r="N170" s="126" t="e">
        <f t="shared" si="54"/>
        <v>#DIV/0!</v>
      </c>
      <c r="O170" s="126" t="e">
        <f t="shared" si="55"/>
        <v>#DIV/0!</v>
      </c>
      <c r="P170" s="126" t="e">
        <f t="shared" si="56"/>
        <v>#DIV/0!</v>
      </c>
      <c r="Q170" s="126" t="e">
        <f t="shared" si="57"/>
        <v>#DIV/0!</v>
      </c>
      <c r="R170" s="126" t="e">
        <f t="shared" si="58"/>
        <v>#DIV/0!</v>
      </c>
      <c r="S170" s="126" t="e">
        <f t="shared" si="59"/>
        <v>#DIV/0!</v>
      </c>
      <c r="T170" s="126" t="e">
        <f t="shared" si="60"/>
        <v>#DIV/0!</v>
      </c>
      <c r="U170" s="126"/>
      <c r="V170" s="119"/>
    </row>
    <row r="171" spans="1:22" ht="14.25" thickBot="1" x14ac:dyDescent="0.2">
      <c r="A171" s="117" t="s">
        <v>112</v>
      </c>
      <c r="B171" s="107">
        <f t="shared" si="35"/>
        <v>0</v>
      </c>
      <c r="C171" s="118" t="e">
        <f t="shared" si="61"/>
        <v>#DIV/0!</v>
      </c>
      <c r="D171" s="118" t="e">
        <f t="shared" si="61"/>
        <v>#DIV/0!</v>
      </c>
      <c r="E171" s="118" t="e">
        <f t="shared" si="61"/>
        <v>#DIV/0!</v>
      </c>
      <c r="F171" s="118" t="e">
        <f t="shared" si="61"/>
        <v>#DIV/0!</v>
      </c>
      <c r="G171" s="118" t="e">
        <f t="shared" si="61"/>
        <v>#DIV/0!</v>
      </c>
      <c r="H171" s="118" t="e">
        <f t="shared" si="61"/>
        <v>#DIV/0!</v>
      </c>
      <c r="I171" s="118" t="e">
        <f t="shared" si="61"/>
        <v>#DIV/0!</v>
      </c>
      <c r="J171" s="118" t="e">
        <f t="shared" si="61"/>
        <v>#DIV/0!</v>
      </c>
      <c r="K171" s="118" t="e">
        <f t="shared" si="51"/>
        <v>#DIV/0!</v>
      </c>
      <c r="L171" s="98"/>
      <c r="M171" s="107">
        <f t="shared" si="53"/>
        <v>0</v>
      </c>
      <c r="N171" s="126" t="e">
        <f t="shared" si="54"/>
        <v>#DIV/0!</v>
      </c>
      <c r="O171" s="126" t="e">
        <f t="shared" si="55"/>
        <v>#DIV/0!</v>
      </c>
      <c r="P171" s="126" t="e">
        <f t="shared" si="56"/>
        <v>#DIV/0!</v>
      </c>
      <c r="Q171" s="126" t="e">
        <f t="shared" si="57"/>
        <v>#DIV/0!</v>
      </c>
      <c r="R171" s="126" t="e">
        <f t="shared" si="58"/>
        <v>#DIV/0!</v>
      </c>
      <c r="S171" s="126" t="e">
        <f t="shared" si="59"/>
        <v>#DIV/0!</v>
      </c>
      <c r="T171" s="126" t="e">
        <f t="shared" si="60"/>
        <v>#DIV/0!</v>
      </c>
      <c r="U171" s="126"/>
      <c r="V171" s="119"/>
    </row>
    <row r="172" spans="1:22" ht="14.25" thickBot="1" x14ac:dyDescent="0.2">
      <c r="A172" s="117" t="s">
        <v>113</v>
      </c>
      <c r="B172" s="107">
        <f t="shared" si="35"/>
        <v>0</v>
      </c>
      <c r="C172" s="118" t="e">
        <f t="shared" si="61"/>
        <v>#DIV/0!</v>
      </c>
      <c r="D172" s="118" t="e">
        <f t="shared" si="61"/>
        <v>#DIV/0!</v>
      </c>
      <c r="E172" s="118" t="e">
        <f t="shared" si="61"/>
        <v>#DIV/0!</v>
      </c>
      <c r="F172" s="118" t="e">
        <f t="shared" si="61"/>
        <v>#DIV/0!</v>
      </c>
      <c r="G172" s="118" t="e">
        <f t="shared" si="61"/>
        <v>#DIV/0!</v>
      </c>
      <c r="H172" s="118" t="e">
        <f t="shared" si="61"/>
        <v>#DIV/0!</v>
      </c>
      <c r="I172" s="118" t="e">
        <f t="shared" si="61"/>
        <v>#DIV/0!</v>
      </c>
      <c r="J172" s="118" t="e">
        <f t="shared" si="61"/>
        <v>#DIV/0!</v>
      </c>
      <c r="K172" s="118" t="e">
        <f t="shared" si="51"/>
        <v>#DIV/0!</v>
      </c>
      <c r="L172" s="98"/>
      <c r="M172" s="107">
        <f t="shared" si="53"/>
        <v>0</v>
      </c>
      <c r="N172" s="126" t="e">
        <f t="shared" si="54"/>
        <v>#DIV/0!</v>
      </c>
      <c r="O172" s="126" t="e">
        <f t="shared" si="55"/>
        <v>#DIV/0!</v>
      </c>
      <c r="P172" s="126" t="e">
        <f t="shared" si="56"/>
        <v>#DIV/0!</v>
      </c>
      <c r="Q172" s="126" t="e">
        <f t="shared" si="57"/>
        <v>#DIV/0!</v>
      </c>
      <c r="R172" s="126" t="e">
        <f t="shared" si="58"/>
        <v>#DIV/0!</v>
      </c>
      <c r="S172" s="126" t="e">
        <f t="shared" si="59"/>
        <v>#DIV/0!</v>
      </c>
      <c r="T172" s="126" t="e">
        <f t="shared" si="60"/>
        <v>#DIV/0!</v>
      </c>
      <c r="U172" s="126"/>
      <c r="V172" s="119"/>
    </row>
    <row r="173" spans="1:22" ht="14.25" thickBot="1" x14ac:dyDescent="0.2">
      <c r="A173" s="117" t="s">
        <v>114</v>
      </c>
      <c r="B173" s="107">
        <f t="shared" si="35"/>
        <v>0</v>
      </c>
      <c r="C173" s="118" t="e">
        <f t="shared" si="61"/>
        <v>#DIV/0!</v>
      </c>
      <c r="D173" s="118" t="e">
        <f t="shared" si="61"/>
        <v>#DIV/0!</v>
      </c>
      <c r="E173" s="118" t="e">
        <f t="shared" si="61"/>
        <v>#DIV/0!</v>
      </c>
      <c r="F173" s="118" t="e">
        <f t="shared" si="61"/>
        <v>#DIV/0!</v>
      </c>
      <c r="G173" s="118" t="e">
        <f t="shared" si="61"/>
        <v>#DIV/0!</v>
      </c>
      <c r="H173" s="118" t="e">
        <f t="shared" si="61"/>
        <v>#DIV/0!</v>
      </c>
      <c r="I173" s="118" t="e">
        <f t="shared" si="61"/>
        <v>#DIV/0!</v>
      </c>
      <c r="J173" s="118" t="e">
        <f t="shared" si="61"/>
        <v>#DIV/0!</v>
      </c>
      <c r="K173" s="118" t="e">
        <f t="shared" si="51"/>
        <v>#DIV/0!</v>
      </c>
      <c r="L173" s="98"/>
      <c r="M173" s="107">
        <f t="shared" si="53"/>
        <v>0</v>
      </c>
      <c r="N173" s="126" t="e">
        <f t="shared" si="54"/>
        <v>#DIV/0!</v>
      </c>
      <c r="O173" s="126" t="e">
        <f t="shared" si="55"/>
        <v>#DIV/0!</v>
      </c>
      <c r="P173" s="126" t="e">
        <f t="shared" si="56"/>
        <v>#DIV/0!</v>
      </c>
      <c r="Q173" s="126" t="e">
        <f t="shared" si="57"/>
        <v>#DIV/0!</v>
      </c>
      <c r="R173" s="126" t="e">
        <f t="shared" si="58"/>
        <v>#DIV/0!</v>
      </c>
      <c r="S173" s="126" t="e">
        <f t="shared" si="59"/>
        <v>#DIV/0!</v>
      </c>
      <c r="T173" s="126" t="e">
        <f t="shared" si="60"/>
        <v>#DIV/0!</v>
      </c>
      <c r="U173" s="126"/>
      <c r="V173" s="119"/>
    </row>
    <row r="174" spans="1:22" ht="14.25" thickBot="1" x14ac:dyDescent="0.2">
      <c r="A174" s="117" t="s">
        <v>115</v>
      </c>
      <c r="B174" s="107">
        <f t="shared" si="35"/>
        <v>0</v>
      </c>
      <c r="C174" s="118" t="e">
        <f t="shared" si="61"/>
        <v>#DIV/0!</v>
      </c>
      <c r="D174" s="118" t="e">
        <f t="shared" si="61"/>
        <v>#DIV/0!</v>
      </c>
      <c r="E174" s="118" t="e">
        <f t="shared" si="61"/>
        <v>#DIV/0!</v>
      </c>
      <c r="F174" s="118" t="e">
        <f t="shared" si="61"/>
        <v>#DIV/0!</v>
      </c>
      <c r="G174" s="118" t="e">
        <f t="shared" si="61"/>
        <v>#DIV/0!</v>
      </c>
      <c r="H174" s="118" t="e">
        <f t="shared" si="61"/>
        <v>#DIV/0!</v>
      </c>
      <c r="I174" s="118" t="e">
        <f t="shared" si="61"/>
        <v>#DIV/0!</v>
      </c>
      <c r="J174" s="118" t="e">
        <f t="shared" si="61"/>
        <v>#DIV/0!</v>
      </c>
      <c r="K174" s="118" t="e">
        <f t="shared" si="51"/>
        <v>#DIV/0!</v>
      </c>
      <c r="L174" s="98"/>
      <c r="M174" s="107">
        <f t="shared" si="53"/>
        <v>0</v>
      </c>
      <c r="N174" s="126" t="e">
        <f t="shared" si="54"/>
        <v>#DIV/0!</v>
      </c>
      <c r="O174" s="126" t="e">
        <f t="shared" si="55"/>
        <v>#DIV/0!</v>
      </c>
      <c r="P174" s="126" t="e">
        <f t="shared" si="56"/>
        <v>#DIV/0!</v>
      </c>
      <c r="Q174" s="126" t="e">
        <f t="shared" si="57"/>
        <v>#DIV/0!</v>
      </c>
      <c r="R174" s="126" t="e">
        <f t="shared" si="58"/>
        <v>#DIV/0!</v>
      </c>
      <c r="S174" s="126" t="e">
        <f t="shared" si="59"/>
        <v>#DIV/0!</v>
      </c>
      <c r="T174" s="126" t="e">
        <f t="shared" si="60"/>
        <v>#DIV/0!</v>
      </c>
      <c r="U174" s="126"/>
      <c r="V174" s="119"/>
    </row>
    <row r="175" spans="1:22" ht="14.25" thickBot="1" x14ac:dyDescent="0.2">
      <c r="A175" s="117" t="s">
        <v>116</v>
      </c>
      <c r="B175" s="107">
        <f t="shared" si="35"/>
        <v>0</v>
      </c>
      <c r="C175" s="118" t="e">
        <f t="shared" si="61"/>
        <v>#DIV/0!</v>
      </c>
      <c r="D175" s="118" t="e">
        <f t="shared" si="61"/>
        <v>#DIV/0!</v>
      </c>
      <c r="E175" s="118" t="e">
        <f t="shared" si="61"/>
        <v>#DIV/0!</v>
      </c>
      <c r="F175" s="118" t="e">
        <f t="shared" si="61"/>
        <v>#DIV/0!</v>
      </c>
      <c r="G175" s="118" t="e">
        <f t="shared" si="61"/>
        <v>#DIV/0!</v>
      </c>
      <c r="H175" s="118" t="e">
        <f t="shared" si="61"/>
        <v>#DIV/0!</v>
      </c>
      <c r="I175" s="118" t="e">
        <f t="shared" si="61"/>
        <v>#DIV/0!</v>
      </c>
      <c r="J175" s="118" t="e">
        <f t="shared" si="61"/>
        <v>#DIV/0!</v>
      </c>
      <c r="K175" s="118" t="e">
        <f t="shared" si="51"/>
        <v>#DIV/0!</v>
      </c>
      <c r="L175" s="98"/>
      <c r="M175" s="107">
        <f t="shared" si="53"/>
        <v>0</v>
      </c>
      <c r="N175" s="126" t="e">
        <f t="shared" si="54"/>
        <v>#DIV/0!</v>
      </c>
      <c r="O175" s="126" t="e">
        <f t="shared" si="55"/>
        <v>#DIV/0!</v>
      </c>
      <c r="P175" s="126" t="e">
        <f t="shared" si="56"/>
        <v>#DIV/0!</v>
      </c>
      <c r="Q175" s="126" t="e">
        <f t="shared" si="57"/>
        <v>#DIV/0!</v>
      </c>
      <c r="R175" s="126" t="e">
        <f t="shared" si="58"/>
        <v>#DIV/0!</v>
      </c>
      <c r="S175" s="126" t="e">
        <f t="shared" si="59"/>
        <v>#DIV/0!</v>
      </c>
      <c r="T175" s="126" t="e">
        <f t="shared" si="60"/>
        <v>#DIV/0!</v>
      </c>
      <c r="U175" s="126"/>
      <c r="V175" s="119"/>
    </row>
    <row r="176" spans="1:22" ht="14.25" thickBot="1" x14ac:dyDescent="0.2">
      <c r="A176" s="117" t="s">
        <v>117</v>
      </c>
      <c r="B176" s="107">
        <f t="shared" si="35"/>
        <v>0</v>
      </c>
      <c r="C176" s="118" t="e">
        <f t="shared" si="61"/>
        <v>#DIV/0!</v>
      </c>
      <c r="D176" s="118" t="e">
        <f t="shared" si="61"/>
        <v>#DIV/0!</v>
      </c>
      <c r="E176" s="118" t="e">
        <f t="shared" si="61"/>
        <v>#DIV/0!</v>
      </c>
      <c r="F176" s="118" t="e">
        <f t="shared" si="61"/>
        <v>#DIV/0!</v>
      </c>
      <c r="G176" s="118" t="e">
        <f t="shared" si="61"/>
        <v>#DIV/0!</v>
      </c>
      <c r="H176" s="118" t="e">
        <f t="shared" si="61"/>
        <v>#DIV/0!</v>
      </c>
      <c r="I176" s="118" t="e">
        <f t="shared" si="61"/>
        <v>#DIV/0!</v>
      </c>
      <c r="J176" s="118" t="e">
        <f t="shared" si="61"/>
        <v>#DIV/0!</v>
      </c>
      <c r="K176" s="118" t="e">
        <f t="shared" si="51"/>
        <v>#DIV/0!</v>
      </c>
      <c r="L176" s="98"/>
      <c r="M176" s="107">
        <f t="shared" si="53"/>
        <v>0</v>
      </c>
      <c r="N176" s="126" t="e">
        <f t="shared" si="54"/>
        <v>#DIV/0!</v>
      </c>
      <c r="O176" s="126" t="e">
        <f t="shared" si="55"/>
        <v>#DIV/0!</v>
      </c>
      <c r="P176" s="126" t="e">
        <f t="shared" si="56"/>
        <v>#DIV/0!</v>
      </c>
      <c r="Q176" s="126" t="e">
        <f t="shared" si="57"/>
        <v>#DIV/0!</v>
      </c>
      <c r="R176" s="126" t="e">
        <f t="shared" si="58"/>
        <v>#DIV/0!</v>
      </c>
      <c r="S176" s="126" t="e">
        <f t="shared" si="59"/>
        <v>#DIV/0!</v>
      </c>
      <c r="T176" s="126" t="e">
        <f t="shared" si="60"/>
        <v>#DIV/0!</v>
      </c>
      <c r="U176" s="126"/>
      <c r="V176" s="119"/>
    </row>
    <row r="177" spans="1:22" ht="14.25" thickBot="1" x14ac:dyDescent="0.2">
      <c r="A177" s="117" t="s">
        <v>118</v>
      </c>
      <c r="B177" s="107">
        <f t="shared" si="35"/>
        <v>0</v>
      </c>
      <c r="C177" s="118" t="e">
        <f t="shared" si="61"/>
        <v>#DIV/0!</v>
      </c>
      <c r="D177" s="118" t="e">
        <f t="shared" si="61"/>
        <v>#DIV/0!</v>
      </c>
      <c r="E177" s="118" t="e">
        <f t="shared" si="61"/>
        <v>#DIV/0!</v>
      </c>
      <c r="F177" s="118" t="e">
        <f t="shared" si="61"/>
        <v>#DIV/0!</v>
      </c>
      <c r="G177" s="118" t="e">
        <f t="shared" si="61"/>
        <v>#DIV/0!</v>
      </c>
      <c r="H177" s="118" t="e">
        <f t="shared" si="61"/>
        <v>#DIV/0!</v>
      </c>
      <c r="I177" s="118" t="e">
        <f t="shared" si="61"/>
        <v>#DIV/0!</v>
      </c>
      <c r="J177" s="118" t="e">
        <f t="shared" si="61"/>
        <v>#DIV/0!</v>
      </c>
      <c r="K177" s="118" t="e">
        <f t="shared" si="51"/>
        <v>#DIV/0!</v>
      </c>
      <c r="L177" s="98"/>
      <c r="M177" s="107">
        <f t="shared" si="53"/>
        <v>0</v>
      </c>
      <c r="N177" s="126" t="e">
        <f t="shared" si="54"/>
        <v>#DIV/0!</v>
      </c>
      <c r="O177" s="126" t="e">
        <f t="shared" si="55"/>
        <v>#DIV/0!</v>
      </c>
      <c r="P177" s="126" t="e">
        <f t="shared" si="56"/>
        <v>#DIV/0!</v>
      </c>
      <c r="Q177" s="126" t="e">
        <f t="shared" si="57"/>
        <v>#DIV/0!</v>
      </c>
      <c r="R177" s="126" t="e">
        <f t="shared" si="58"/>
        <v>#DIV/0!</v>
      </c>
      <c r="S177" s="126" t="e">
        <f t="shared" si="59"/>
        <v>#DIV/0!</v>
      </c>
      <c r="T177" s="126" t="e">
        <f t="shared" si="60"/>
        <v>#DIV/0!</v>
      </c>
      <c r="U177" s="126"/>
      <c r="V177" s="119"/>
    </row>
    <row r="178" spans="1:22" ht="14.25" thickBot="1" x14ac:dyDescent="0.2">
      <c r="A178" s="117" t="s">
        <v>119</v>
      </c>
      <c r="B178" s="107">
        <f t="shared" si="35"/>
        <v>0</v>
      </c>
      <c r="C178" s="118" t="e">
        <f t="shared" si="61"/>
        <v>#DIV/0!</v>
      </c>
      <c r="D178" s="118" t="e">
        <f t="shared" si="61"/>
        <v>#DIV/0!</v>
      </c>
      <c r="E178" s="118" t="e">
        <f t="shared" si="61"/>
        <v>#DIV/0!</v>
      </c>
      <c r="F178" s="118" t="e">
        <f t="shared" si="61"/>
        <v>#DIV/0!</v>
      </c>
      <c r="G178" s="118" t="e">
        <f t="shared" si="61"/>
        <v>#DIV/0!</v>
      </c>
      <c r="H178" s="118" t="e">
        <f t="shared" si="61"/>
        <v>#DIV/0!</v>
      </c>
      <c r="I178" s="118" t="e">
        <f t="shared" si="61"/>
        <v>#DIV/0!</v>
      </c>
      <c r="J178" s="118" t="e">
        <f t="shared" si="61"/>
        <v>#DIV/0!</v>
      </c>
      <c r="K178" s="118" t="e">
        <f t="shared" si="51"/>
        <v>#DIV/0!</v>
      </c>
      <c r="L178" s="98"/>
      <c r="M178" s="107">
        <f t="shared" si="53"/>
        <v>0</v>
      </c>
      <c r="N178" s="126" t="e">
        <f t="shared" si="54"/>
        <v>#DIV/0!</v>
      </c>
      <c r="O178" s="126" t="e">
        <f t="shared" si="55"/>
        <v>#DIV/0!</v>
      </c>
      <c r="P178" s="126" t="e">
        <f t="shared" si="56"/>
        <v>#DIV/0!</v>
      </c>
      <c r="Q178" s="126" t="e">
        <f t="shared" si="57"/>
        <v>#DIV/0!</v>
      </c>
      <c r="R178" s="126" t="e">
        <f t="shared" si="58"/>
        <v>#DIV/0!</v>
      </c>
      <c r="S178" s="126" t="e">
        <f t="shared" si="59"/>
        <v>#DIV/0!</v>
      </c>
      <c r="T178" s="126" t="e">
        <f t="shared" si="60"/>
        <v>#DIV/0!</v>
      </c>
      <c r="U178" s="126"/>
      <c r="V178" s="119"/>
    </row>
    <row r="179" spans="1:22" ht="14.25" thickBot="1" x14ac:dyDescent="0.2">
      <c r="A179" s="117" t="s">
        <v>120</v>
      </c>
      <c r="B179" s="107">
        <f t="shared" si="35"/>
        <v>0</v>
      </c>
      <c r="C179" s="118" t="e">
        <f t="shared" ref="C179:J183" si="62">C111/$K111*100</f>
        <v>#DIV/0!</v>
      </c>
      <c r="D179" s="118" t="e">
        <f t="shared" si="62"/>
        <v>#DIV/0!</v>
      </c>
      <c r="E179" s="118" t="e">
        <f t="shared" si="62"/>
        <v>#DIV/0!</v>
      </c>
      <c r="F179" s="118" t="e">
        <f t="shared" si="62"/>
        <v>#DIV/0!</v>
      </c>
      <c r="G179" s="118" t="e">
        <f t="shared" si="62"/>
        <v>#DIV/0!</v>
      </c>
      <c r="H179" s="118" t="e">
        <f t="shared" si="62"/>
        <v>#DIV/0!</v>
      </c>
      <c r="I179" s="118" t="e">
        <f t="shared" si="62"/>
        <v>#DIV/0!</v>
      </c>
      <c r="J179" s="118" t="e">
        <f t="shared" si="62"/>
        <v>#DIV/0!</v>
      </c>
      <c r="K179" s="118" t="e">
        <f t="shared" si="51"/>
        <v>#DIV/0!</v>
      </c>
      <c r="L179" s="98"/>
      <c r="M179" s="107">
        <f t="shared" si="53"/>
        <v>0</v>
      </c>
      <c r="N179" s="126" t="e">
        <f t="shared" si="54"/>
        <v>#DIV/0!</v>
      </c>
      <c r="O179" s="126" t="e">
        <f t="shared" si="55"/>
        <v>#DIV/0!</v>
      </c>
      <c r="P179" s="126" t="e">
        <f t="shared" si="56"/>
        <v>#DIV/0!</v>
      </c>
      <c r="Q179" s="126" t="e">
        <f t="shared" si="57"/>
        <v>#DIV/0!</v>
      </c>
      <c r="R179" s="126" t="e">
        <f t="shared" si="58"/>
        <v>#DIV/0!</v>
      </c>
      <c r="S179" s="126" t="e">
        <f t="shared" si="59"/>
        <v>#DIV/0!</v>
      </c>
      <c r="T179" s="126" t="e">
        <f t="shared" si="60"/>
        <v>#DIV/0!</v>
      </c>
      <c r="U179" s="126"/>
      <c r="V179" s="119"/>
    </row>
    <row r="180" spans="1:22" ht="14.25" thickBot="1" x14ac:dyDescent="0.2">
      <c r="A180" s="117" t="s">
        <v>121</v>
      </c>
      <c r="B180" s="107">
        <f t="shared" si="35"/>
        <v>0</v>
      </c>
      <c r="C180" s="118" t="e">
        <f t="shared" si="62"/>
        <v>#DIV/0!</v>
      </c>
      <c r="D180" s="118" t="e">
        <f t="shared" si="62"/>
        <v>#DIV/0!</v>
      </c>
      <c r="E180" s="118" t="e">
        <f t="shared" si="62"/>
        <v>#DIV/0!</v>
      </c>
      <c r="F180" s="118" t="e">
        <f t="shared" si="62"/>
        <v>#DIV/0!</v>
      </c>
      <c r="G180" s="118" t="e">
        <f t="shared" si="62"/>
        <v>#DIV/0!</v>
      </c>
      <c r="H180" s="118" t="e">
        <f t="shared" si="62"/>
        <v>#DIV/0!</v>
      </c>
      <c r="I180" s="118" t="e">
        <f t="shared" si="62"/>
        <v>#DIV/0!</v>
      </c>
      <c r="J180" s="118" t="e">
        <f t="shared" si="62"/>
        <v>#DIV/0!</v>
      </c>
      <c r="K180" s="118" t="e">
        <f t="shared" si="51"/>
        <v>#DIV/0!</v>
      </c>
      <c r="L180" s="98"/>
      <c r="M180" s="107">
        <f t="shared" si="53"/>
        <v>0</v>
      </c>
      <c r="N180" s="126" t="e">
        <f t="shared" si="54"/>
        <v>#DIV/0!</v>
      </c>
      <c r="O180" s="126" t="e">
        <f t="shared" si="55"/>
        <v>#DIV/0!</v>
      </c>
      <c r="P180" s="126" t="e">
        <f t="shared" si="56"/>
        <v>#DIV/0!</v>
      </c>
      <c r="Q180" s="126" t="e">
        <f t="shared" si="57"/>
        <v>#DIV/0!</v>
      </c>
      <c r="R180" s="126" t="e">
        <f t="shared" si="58"/>
        <v>#DIV/0!</v>
      </c>
      <c r="S180" s="126" t="e">
        <f t="shared" si="59"/>
        <v>#DIV/0!</v>
      </c>
      <c r="T180" s="126" t="e">
        <f t="shared" si="60"/>
        <v>#DIV/0!</v>
      </c>
      <c r="U180" s="126"/>
      <c r="V180" s="119"/>
    </row>
    <row r="181" spans="1:22" ht="14.25" thickBot="1" x14ac:dyDescent="0.2">
      <c r="A181" s="117" t="s">
        <v>122</v>
      </c>
      <c r="B181" s="107">
        <f t="shared" si="35"/>
        <v>0</v>
      </c>
      <c r="C181" s="118" t="e">
        <f t="shared" si="62"/>
        <v>#DIV/0!</v>
      </c>
      <c r="D181" s="118" t="e">
        <f t="shared" si="62"/>
        <v>#DIV/0!</v>
      </c>
      <c r="E181" s="118" t="e">
        <f t="shared" si="62"/>
        <v>#DIV/0!</v>
      </c>
      <c r="F181" s="118" t="e">
        <f t="shared" si="62"/>
        <v>#DIV/0!</v>
      </c>
      <c r="G181" s="118" t="e">
        <f t="shared" si="62"/>
        <v>#DIV/0!</v>
      </c>
      <c r="H181" s="118" t="e">
        <f t="shared" si="62"/>
        <v>#DIV/0!</v>
      </c>
      <c r="I181" s="118" t="e">
        <f t="shared" si="62"/>
        <v>#DIV/0!</v>
      </c>
      <c r="J181" s="118" t="e">
        <f t="shared" si="62"/>
        <v>#DIV/0!</v>
      </c>
      <c r="K181" s="118" t="e">
        <f t="shared" si="51"/>
        <v>#DIV/0!</v>
      </c>
      <c r="L181" s="98"/>
      <c r="M181" s="107">
        <f t="shared" si="53"/>
        <v>0</v>
      </c>
      <c r="N181" s="126" t="e">
        <f t="shared" si="54"/>
        <v>#DIV/0!</v>
      </c>
      <c r="O181" s="126" t="e">
        <f t="shared" si="55"/>
        <v>#DIV/0!</v>
      </c>
      <c r="P181" s="126" t="e">
        <f t="shared" si="56"/>
        <v>#DIV/0!</v>
      </c>
      <c r="Q181" s="126" t="e">
        <f t="shared" si="57"/>
        <v>#DIV/0!</v>
      </c>
      <c r="R181" s="126" t="e">
        <f t="shared" si="58"/>
        <v>#DIV/0!</v>
      </c>
      <c r="S181" s="126" t="e">
        <f t="shared" si="59"/>
        <v>#DIV/0!</v>
      </c>
      <c r="T181" s="126" t="e">
        <f t="shared" si="60"/>
        <v>#DIV/0!</v>
      </c>
      <c r="U181" s="126"/>
      <c r="V181" s="119"/>
    </row>
    <row r="182" spans="1:22" ht="14.25" thickBot="1" x14ac:dyDescent="0.2">
      <c r="A182" s="117" t="s">
        <v>123</v>
      </c>
      <c r="B182" s="107">
        <f t="shared" si="35"/>
        <v>0</v>
      </c>
      <c r="C182" s="118" t="e">
        <f t="shared" si="62"/>
        <v>#DIV/0!</v>
      </c>
      <c r="D182" s="118" t="e">
        <f t="shared" si="62"/>
        <v>#DIV/0!</v>
      </c>
      <c r="E182" s="118" t="e">
        <f t="shared" si="62"/>
        <v>#DIV/0!</v>
      </c>
      <c r="F182" s="118" t="e">
        <f t="shared" si="62"/>
        <v>#DIV/0!</v>
      </c>
      <c r="G182" s="118" t="e">
        <f t="shared" si="62"/>
        <v>#DIV/0!</v>
      </c>
      <c r="H182" s="118" t="e">
        <f t="shared" si="62"/>
        <v>#DIV/0!</v>
      </c>
      <c r="I182" s="118" t="e">
        <f t="shared" si="62"/>
        <v>#DIV/0!</v>
      </c>
      <c r="J182" s="118" t="e">
        <f t="shared" si="62"/>
        <v>#DIV/0!</v>
      </c>
      <c r="K182" s="118" t="e">
        <f t="shared" si="51"/>
        <v>#DIV/0!</v>
      </c>
      <c r="L182" s="98"/>
      <c r="M182" s="107">
        <f t="shared" si="53"/>
        <v>0</v>
      </c>
      <c r="N182" s="126" t="e">
        <f t="shared" si="54"/>
        <v>#DIV/0!</v>
      </c>
      <c r="O182" s="126" t="e">
        <f t="shared" si="55"/>
        <v>#DIV/0!</v>
      </c>
      <c r="P182" s="126" t="e">
        <f t="shared" si="56"/>
        <v>#DIV/0!</v>
      </c>
      <c r="Q182" s="126" t="e">
        <f t="shared" si="57"/>
        <v>#DIV/0!</v>
      </c>
      <c r="R182" s="126" t="e">
        <f t="shared" si="58"/>
        <v>#DIV/0!</v>
      </c>
      <c r="S182" s="126" t="e">
        <f t="shared" si="59"/>
        <v>#DIV/0!</v>
      </c>
      <c r="T182" s="126" t="e">
        <f t="shared" si="60"/>
        <v>#DIV/0!</v>
      </c>
      <c r="U182" s="126"/>
      <c r="V182" s="119"/>
    </row>
    <row r="183" spans="1:22" ht="14.25" thickBot="1" x14ac:dyDescent="0.2">
      <c r="A183" s="117"/>
      <c r="B183" s="107">
        <f t="shared" si="35"/>
        <v>0</v>
      </c>
      <c r="C183" s="118" t="e">
        <f t="shared" si="62"/>
        <v>#DIV/0!</v>
      </c>
      <c r="D183" s="118" t="e">
        <f t="shared" si="62"/>
        <v>#DIV/0!</v>
      </c>
      <c r="E183" s="118" t="e">
        <f t="shared" si="62"/>
        <v>#DIV/0!</v>
      </c>
      <c r="F183" s="118" t="e">
        <f t="shared" si="62"/>
        <v>#DIV/0!</v>
      </c>
      <c r="G183" s="118" t="e">
        <f t="shared" si="62"/>
        <v>#DIV/0!</v>
      </c>
      <c r="H183" s="118" t="e">
        <f t="shared" si="62"/>
        <v>#DIV/0!</v>
      </c>
      <c r="I183" s="118" t="e">
        <f t="shared" si="62"/>
        <v>#DIV/0!</v>
      </c>
      <c r="J183" s="118" t="e">
        <f t="shared" si="62"/>
        <v>#DIV/0!</v>
      </c>
      <c r="K183" s="118" t="e">
        <f t="shared" si="51"/>
        <v>#DIV/0!</v>
      </c>
      <c r="L183" s="98"/>
      <c r="M183" s="107">
        <f t="shared" si="53"/>
        <v>0</v>
      </c>
      <c r="N183" s="126" t="e">
        <f t="shared" si="54"/>
        <v>#DIV/0!</v>
      </c>
      <c r="O183" s="126" t="e">
        <f t="shared" si="55"/>
        <v>#DIV/0!</v>
      </c>
      <c r="P183" s="126" t="e">
        <f t="shared" si="56"/>
        <v>#DIV/0!</v>
      </c>
      <c r="Q183" s="126" t="e">
        <f t="shared" si="57"/>
        <v>#DIV/0!</v>
      </c>
      <c r="R183" s="126" t="e">
        <f t="shared" si="58"/>
        <v>#DIV/0!</v>
      </c>
      <c r="S183" s="126" t="e">
        <f t="shared" si="59"/>
        <v>#DIV/0!</v>
      </c>
      <c r="T183" s="126" t="e">
        <f t="shared" si="60"/>
        <v>#DIV/0!</v>
      </c>
      <c r="U183" s="126"/>
      <c r="V183" s="120"/>
    </row>
    <row r="184" spans="1:22" x14ac:dyDescent="0.15">
      <c r="A184" s="22"/>
      <c r="B184" s="22"/>
      <c r="C184" s="95"/>
      <c r="D184" s="95"/>
      <c r="E184" s="95"/>
      <c r="F184" s="95"/>
      <c r="G184" s="95"/>
      <c r="H184" s="95"/>
      <c r="I184" s="95"/>
      <c r="J184" s="95"/>
      <c r="K184" s="95"/>
      <c r="L184" s="98"/>
      <c r="M184" s="98"/>
      <c r="N184" s="98"/>
      <c r="O184" s="22"/>
      <c r="P184" s="22"/>
      <c r="Q184" s="22"/>
      <c r="R184" s="22"/>
      <c r="S184" s="22"/>
      <c r="T184" s="22"/>
      <c r="U184" s="22"/>
      <c r="V184" s="22"/>
    </row>
    <row r="185" spans="1:22" x14ac:dyDescent="0.15">
      <c r="A185" s="22"/>
      <c r="B185" s="22"/>
      <c r="C185" s="95"/>
      <c r="D185" s="95"/>
      <c r="E185" s="95"/>
      <c r="F185" s="95"/>
      <c r="G185" s="95"/>
      <c r="H185" s="95"/>
      <c r="I185" s="95"/>
      <c r="J185" s="95"/>
      <c r="K185" s="95"/>
      <c r="L185" s="98"/>
      <c r="M185" s="98"/>
      <c r="N185" s="98"/>
      <c r="O185" s="22"/>
      <c r="P185" s="22"/>
      <c r="Q185" s="22"/>
      <c r="R185" s="22"/>
      <c r="S185" s="22"/>
      <c r="T185" s="22"/>
      <c r="U185" s="22"/>
      <c r="V185" s="22"/>
    </row>
    <row r="186" spans="1:22" x14ac:dyDescent="0.15">
      <c r="A186" s="22"/>
      <c r="B186" s="22"/>
      <c r="C186" s="95"/>
      <c r="D186" s="95"/>
      <c r="E186" s="95"/>
      <c r="F186" s="95"/>
      <c r="G186" s="95"/>
      <c r="H186" s="95"/>
      <c r="I186" s="95"/>
      <c r="J186" s="95"/>
      <c r="K186" s="95"/>
      <c r="L186" s="98"/>
      <c r="M186" s="98"/>
      <c r="N186" s="98"/>
      <c r="O186" s="22"/>
      <c r="P186" s="22"/>
      <c r="Q186" s="22"/>
      <c r="R186" s="22"/>
      <c r="S186" s="22"/>
      <c r="T186" s="22"/>
      <c r="U186" s="22"/>
      <c r="V186" s="22"/>
    </row>
    <row r="187" spans="1:22" x14ac:dyDescent="0.15">
      <c r="A187" s="22"/>
      <c r="B187" s="22"/>
      <c r="C187" s="95"/>
      <c r="D187" s="95"/>
      <c r="E187" s="95"/>
      <c r="F187" s="95"/>
      <c r="G187" s="95"/>
      <c r="H187" s="95"/>
      <c r="I187" s="95"/>
      <c r="J187" s="95"/>
      <c r="K187" s="95"/>
      <c r="L187" s="98"/>
      <c r="M187" s="98"/>
      <c r="N187" s="98"/>
      <c r="O187" s="22"/>
      <c r="P187" s="22"/>
      <c r="Q187" s="22"/>
      <c r="R187" s="22"/>
      <c r="S187" s="22"/>
      <c r="T187" s="22"/>
      <c r="U187" s="22"/>
      <c r="V187" s="22"/>
    </row>
    <row r="188" spans="1:22" x14ac:dyDescent="0.15">
      <c r="A188" s="22"/>
      <c r="B188" s="22"/>
      <c r="C188" s="95"/>
      <c r="D188" s="95"/>
      <c r="E188" s="95"/>
      <c r="F188" s="95"/>
      <c r="G188" s="95"/>
      <c r="H188" s="95"/>
      <c r="I188" s="95"/>
      <c r="J188" s="95"/>
      <c r="K188" s="95"/>
      <c r="L188" s="98"/>
      <c r="M188" s="98"/>
      <c r="N188" s="98"/>
      <c r="O188" s="22"/>
      <c r="P188" s="22"/>
      <c r="Q188" s="22"/>
      <c r="R188" s="124" t="s">
        <v>253</v>
      </c>
      <c r="S188" s="124" t="s">
        <v>252</v>
      </c>
      <c r="T188" s="22"/>
      <c r="U188" s="22"/>
      <c r="V188" s="22"/>
    </row>
    <row r="189" spans="1:22" ht="14.25" thickBot="1" x14ac:dyDescent="0.2">
      <c r="A189" s="22"/>
      <c r="B189" s="22"/>
      <c r="C189" s="95"/>
      <c r="D189" s="95"/>
      <c r="E189" s="95"/>
      <c r="F189" s="95"/>
      <c r="G189" s="95"/>
      <c r="H189" s="95"/>
      <c r="I189" s="95"/>
      <c r="J189" s="95"/>
      <c r="K189" s="95"/>
      <c r="L189" s="98"/>
      <c r="M189" s="98"/>
      <c r="N189" s="98"/>
      <c r="O189" s="22"/>
      <c r="P189" s="22"/>
      <c r="Q189" s="22"/>
      <c r="R189" s="127">
        <v>0.05</v>
      </c>
      <c r="S189" s="128">
        <v>0.01</v>
      </c>
      <c r="T189" s="22"/>
      <c r="U189" s="22"/>
      <c r="V189" s="22"/>
    </row>
    <row r="190" spans="1:22" ht="14.25" thickBot="1" x14ac:dyDescent="0.2">
      <c r="A190" s="22"/>
      <c r="B190" s="22"/>
      <c r="C190" s="95"/>
      <c r="D190" s="95"/>
      <c r="E190" s="95"/>
      <c r="F190" s="95"/>
      <c r="G190" s="95"/>
      <c r="H190" s="95"/>
      <c r="I190" s="95"/>
      <c r="J190" s="95"/>
      <c r="K190" s="95"/>
      <c r="L190" s="98"/>
      <c r="M190" s="113" t="s">
        <v>326</v>
      </c>
      <c r="N190" s="22"/>
      <c r="O190" s="22"/>
      <c r="P190" s="22"/>
      <c r="Q190" s="22"/>
      <c r="R190" s="22"/>
      <c r="S190" s="22"/>
      <c r="T190" s="22"/>
      <c r="U190" s="22"/>
      <c r="V190" s="22"/>
    </row>
    <row r="191" spans="1:22" ht="14.25" thickBot="1" x14ac:dyDescent="0.2">
      <c r="A191" s="22"/>
      <c r="B191" s="22"/>
      <c r="C191" s="95"/>
      <c r="D191" s="95"/>
      <c r="E191" s="95"/>
      <c r="F191" s="95"/>
      <c r="G191" s="95"/>
      <c r="H191" s="95"/>
      <c r="I191" s="95"/>
      <c r="J191" s="95"/>
      <c r="K191" s="95"/>
      <c r="L191" s="98"/>
      <c r="M191" s="102" t="s">
        <v>295</v>
      </c>
      <c r="N191" s="218" t="s">
        <v>269</v>
      </c>
      <c r="O191" s="219"/>
      <c r="P191" s="219"/>
      <c r="Q191" s="219"/>
      <c r="R191" s="219"/>
      <c r="S191" s="219"/>
      <c r="T191" s="219"/>
      <c r="U191" s="219"/>
      <c r="V191" s="220"/>
    </row>
    <row r="192" spans="1:22" ht="14.25" thickBot="1" x14ac:dyDescent="0.2">
      <c r="A192" s="22"/>
      <c r="B192" s="22"/>
      <c r="C192" s="95"/>
      <c r="D192" s="95"/>
      <c r="E192" s="95"/>
      <c r="F192" s="95"/>
      <c r="G192" s="95"/>
      <c r="H192" s="95"/>
      <c r="I192" s="95"/>
      <c r="J192" s="95"/>
      <c r="K192" s="95"/>
      <c r="L192" s="98"/>
      <c r="M192" s="114"/>
      <c r="N192" s="2" t="s">
        <v>256</v>
      </c>
      <c r="O192" s="2" t="s">
        <v>257</v>
      </c>
      <c r="P192" s="2" t="s">
        <v>258</v>
      </c>
      <c r="Q192" s="2" t="s">
        <v>259</v>
      </c>
      <c r="R192" s="2" t="s">
        <v>260</v>
      </c>
      <c r="S192" s="2" t="s">
        <v>261</v>
      </c>
      <c r="T192" s="2" t="s">
        <v>194</v>
      </c>
      <c r="U192" s="2" t="s">
        <v>262</v>
      </c>
      <c r="V192" s="116" t="s">
        <v>0</v>
      </c>
    </row>
    <row r="193" spans="1:22" ht="14.25" thickBot="1" x14ac:dyDescent="0.2">
      <c r="A193" s="22"/>
      <c r="B193" s="22"/>
      <c r="C193" s="95"/>
      <c r="D193" s="95"/>
      <c r="E193" s="95"/>
      <c r="F193" s="95"/>
      <c r="G193" s="95"/>
      <c r="H193" s="95"/>
      <c r="I193" s="95"/>
      <c r="J193" s="95"/>
      <c r="K193" s="95"/>
      <c r="L193" s="98"/>
      <c r="M193" s="107" t="str">
        <f t="shared" ref="M193:M224" si="63">B65</f>
        <v>健康食品</v>
      </c>
      <c r="N193" s="126">
        <f>(1-_xlfn.NORM.S.DIST(ABS(N133),TRUE))*2</f>
        <v>0</v>
      </c>
      <c r="O193" s="126">
        <f t="shared" ref="O193:T193" si="64">(1-_xlfn.NORM.S.DIST(ABS(O133),TRUE))*2</f>
        <v>0</v>
      </c>
      <c r="P193" s="126">
        <f t="shared" si="64"/>
        <v>0.60440307391999926</v>
      </c>
      <c r="Q193" s="126">
        <f t="shared" si="64"/>
        <v>0.19453925546511486</v>
      </c>
      <c r="R193" s="126">
        <f t="shared" si="64"/>
        <v>0.1184621469618472</v>
      </c>
      <c r="S193" s="126">
        <f t="shared" si="64"/>
        <v>0.19182009492010321</v>
      </c>
      <c r="T193" s="126">
        <f t="shared" si="64"/>
        <v>0.42394609840991904</v>
      </c>
      <c r="U193" s="126"/>
      <c r="V193" s="119"/>
    </row>
    <row r="194" spans="1:22" ht="14.25" thickBot="1" x14ac:dyDescent="0.2">
      <c r="A194" s="22"/>
      <c r="B194" s="22"/>
      <c r="C194" s="95"/>
      <c r="D194" s="95"/>
      <c r="E194" s="95"/>
      <c r="F194" s="95"/>
      <c r="G194" s="95"/>
      <c r="H194" s="95"/>
      <c r="I194" s="95"/>
      <c r="J194" s="95"/>
      <c r="K194" s="95"/>
      <c r="L194" s="98"/>
      <c r="M194" s="107" t="str">
        <f t="shared" si="63"/>
        <v>化粧品</v>
      </c>
      <c r="N194" s="126">
        <f t="shared" ref="N194:T209" si="65">(1-_xlfn.NORM.S.DIST(ABS(N134),TRUE))*2</f>
        <v>0</v>
      </c>
      <c r="O194" s="126">
        <f t="shared" si="65"/>
        <v>0</v>
      </c>
      <c r="P194" s="126">
        <f t="shared" si="65"/>
        <v>1.3766358942339796E-3</v>
      </c>
      <c r="Q194" s="126">
        <f t="shared" si="65"/>
        <v>0.63950100200371152</v>
      </c>
      <c r="R194" s="126">
        <f t="shared" si="65"/>
        <v>0.31822011867784328</v>
      </c>
      <c r="S194" s="126">
        <f t="shared" si="65"/>
        <v>0.16185679772191808</v>
      </c>
      <c r="T194" s="126">
        <f t="shared" si="65"/>
        <v>3.6658216223137696E-3</v>
      </c>
      <c r="U194" s="126"/>
      <c r="V194" s="119"/>
    </row>
    <row r="195" spans="1:22" ht="14.25" thickBot="1" x14ac:dyDescent="0.2">
      <c r="A195" s="22"/>
      <c r="B195" s="22"/>
      <c r="C195" s="95"/>
      <c r="D195" s="95"/>
      <c r="E195" s="95"/>
      <c r="F195" s="95"/>
      <c r="G195" s="95"/>
      <c r="H195" s="95"/>
      <c r="I195" s="95"/>
      <c r="J195" s="95"/>
      <c r="K195" s="95"/>
      <c r="L195" s="98"/>
      <c r="M195" s="107" t="str">
        <f t="shared" si="63"/>
        <v>ファンド型投資商品</v>
      </c>
      <c r="N195" s="126">
        <f t="shared" si="65"/>
        <v>5.251670209815984E-10</v>
      </c>
      <c r="O195" s="126">
        <f t="shared" si="65"/>
        <v>0.31906655738453926</v>
      </c>
      <c r="P195" s="126">
        <f t="shared" si="65"/>
        <v>1.1023574753095122E-2</v>
      </c>
      <c r="Q195" s="126">
        <f t="shared" si="65"/>
        <v>0.66298133992012653</v>
      </c>
      <c r="R195" s="126">
        <f t="shared" si="65"/>
        <v>0.22629433129631127</v>
      </c>
      <c r="S195" s="126">
        <f t="shared" si="65"/>
        <v>3.9941946779321613E-2</v>
      </c>
      <c r="T195" s="126">
        <f t="shared" si="65"/>
        <v>1.9268889831333791E-2</v>
      </c>
      <c r="U195" s="126"/>
      <c r="V195" s="119"/>
    </row>
    <row r="196" spans="1:22" ht="14.25" thickBot="1" x14ac:dyDescent="0.2">
      <c r="A196" s="22"/>
      <c r="B196" s="22"/>
      <c r="C196" s="95"/>
      <c r="D196" s="95"/>
      <c r="E196" s="95"/>
      <c r="F196" s="95"/>
      <c r="G196" s="95"/>
      <c r="H196" s="95"/>
      <c r="I196" s="95"/>
      <c r="J196" s="95"/>
      <c r="K196" s="95"/>
      <c r="L196" s="98"/>
      <c r="M196" s="107" t="str">
        <f t="shared" si="63"/>
        <v>商品一般</v>
      </c>
      <c r="N196" s="126">
        <f t="shared" si="65"/>
        <v>6.3583351250784403E-8</v>
      </c>
      <c r="O196" s="126">
        <f t="shared" si="65"/>
        <v>0</v>
      </c>
      <c r="P196" s="126">
        <f t="shared" si="65"/>
        <v>0.23906239889775027</v>
      </c>
      <c r="Q196" s="126">
        <f t="shared" si="65"/>
        <v>1.3447092929992133E-2</v>
      </c>
      <c r="R196" s="126">
        <f t="shared" si="65"/>
        <v>1.3479251151922167E-3</v>
      </c>
      <c r="S196" s="126">
        <f t="shared" si="65"/>
        <v>2.5535034023007608E-2</v>
      </c>
      <c r="T196" s="126">
        <f t="shared" si="65"/>
        <v>3.0895645325287324E-2</v>
      </c>
      <c r="U196" s="126"/>
      <c r="V196" s="119"/>
    </row>
    <row r="197" spans="1:22" ht="14.25" thickBot="1" x14ac:dyDescent="0.2">
      <c r="A197" s="22"/>
      <c r="B197" s="22"/>
      <c r="C197" s="95"/>
      <c r="D197" s="95"/>
      <c r="E197" s="95"/>
      <c r="F197" s="95"/>
      <c r="G197" s="95"/>
      <c r="H197" s="95"/>
      <c r="I197" s="95"/>
      <c r="J197" s="95"/>
      <c r="K197" s="95"/>
      <c r="L197" s="98"/>
      <c r="M197" s="107" t="str">
        <f t="shared" si="63"/>
        <v>内職・副業</v>
      </c>
      <c r="N197" s="126">
        <f t="shared" si="65"/>
        <v>1.4822385867585552E-6</v>
      </c>
      <c r="O197" s="126">
        <f t="shared" si="65"/>
        <v>0</v>
      </c>
      <c r="P197" s="126">
        <f t="shared" si="65"/>
        <v>0.16054827610109612</v>
      </c>
      <c r="Q197" s="126">
        <f t="shared" si="65"/>
        <v>2.5450662924026979E-3</v>
      </c>
      <c r="R197" s="126">
        <f t="shared" si="65"/>
        <v>1.517169124422213E-2</v>
      </c>
      <c r="S197" s="126">
        <f t="shared" si="65"/>
        <v>4.4718044836087323E-3</v>
      </c>
      <c r="T197" s="126">
        <f t="shared" si="65"/>
        <v>6.6028131351369979E-6</v>
      </c>
      <c r="U197" s="126"/>
      <c r="V197" s="119"/>
    </row>
    <row r="198" spans="1:22" ht="14.25" thickBot="1" x14ac:dyDescent="0.2">
      <c r="A198" s="22"/>
      <c r="B198" s="22"/>
      <c r="C198" s="95"/>
      <c r="D198" s="95"/>
      <c r="E198" s="95"/>
      <c r="F198" s="95"/>
      <c r="G198" s="95"/>
      <c r="H198" s="95"/>
      <c r="I198" s="95"/>
      <c r="J198" s="95"/>
      <c r="K198" s="95"/>
      <c r="L198" s="98"/>
      <c r="M198" s="107" t="str">
        <f t="shared" si="63"/>
        <v>飲料</v>
      </c>
      <c r="N198" s="126">
        <f t="shared" si="65"/>
        <v>3.6543081693984902E-7</v>
      </c>
      <c r="O198" s="126">
        <f t="shared" si="65"/>
        <v>0.82415188352099067</v>
      </c>
      <c r="P198" s="126">
        <f t="shared" si="65"/>
        <v>0.12423918387862565</v>
      </c>
      <c r="Q198" s="126">
        <f t="shared" si="65"/>
        <v>0.4818733377400084</v>
      </c>
      <c r="R198" s="126">
        <f t="shared" si="65"/>
        <v>0.18274339613509349</v>
      </c>
      <c r="S198" s="126">
        <f t="shared" si="65"/>
        <v>0.1130101211933483</v>
      </c>
      <c r="T198" s="126">
        <f t="shared" si="65"/>
        <v>0.17735017375463569</v>
      </c>
      <c r="U198" s="126"/>
      <c r="V198" s="119"/>
    </row>
    <row r="199" spans="1:22" ht="14.25" thickBot="1" x14ac:dyDescent="0.2">
      <c r="A199" s="22"/>
      <c r="B199" s="22"/>
      <c r="C199" s="95"/>
      <c r="D199" s="95"/>
      <c r="E199" s="95"/>
      <c r="F199" s="95"/>
      <c r="G199" s="95"/>
      <c r="H199" s="95"/>
      <c r="I199" s="95"/>
      <c r="J199" s="95"/>
      <c r="K199" s="95"/>
      <c r="L199" s="98"/>
      <c r="M199" s="107" t="str">
        <f t="shared" si="63"/>
        <v>食器・台所用品</v>
      </c>
      <c r="N199" s="126">
        <f t="shared" si="65"/>
        <v>1.4150045972716185E-6</v>
      </c>
      <c r="O199" s="126">
        <f t="shared" si="65"/>
        <v>7.6295224351889956E-3</v>
      </c>
      <c r="P199" s="126">
        <f t="shared" si="65"/>
        <v>8.8254081964317832E-2</v>
      </c>
      <c r="Q199" s="126">
        <f t="shared" si="65"/>
        <v>0.77084283128501974</v>
      </c>
      <c r="R199" s="126">
        <f t="shared" si="65"/>
        <v>0.20470263477837158</v>
      </c>
      <c r="S199" s="126">
        <f t="shared" si="65"/>
        <v>0.29928432324362997</v>
      </c>
      <c r="T199" s="126">
        <f t="shared" si="65"/>
        <v>0.1570461153525029</v>
      </c>
      <c r="U199" s="126"/>
      <c r="V199" s="119"/>
    </row>
    <row r="200" spans="1:22" ht="14.25" thickBot="1" x14ac:dyDescent="0.2">
      <c r="A200" s="22"/>
      <c r="B200" s="22"/>
      <c r="C200" s="95"/>
      <c r="D200" s="95"/>
      <c r="E200" s="95"/>
      <c r="F200" s="95"/>
      <c r="G200" s="95"/>
      <c r="H200" s="95"/>
      <c r="I200" s="95"/>
      <c r="J200" s="95"/>
      <c r="K200" s="95"/>
      <c r="L200" s="98"/>
      <c r="M200" s="107" t="str">
        <f t="shared" si="63"/>
        <v>放送・コンテンツ等</v>
      </c>
      <c r="N200" s="126">
        <f t="shared" si="65"/>
        <v>3.8845086015593111E-5</v>
      </c>
      <c r="O200" s="126">
        <f t="shared" si="65"/>
        <v>0</v>
      </c>
      <c r="P200" s="126">
        <f t="shared" si="65"/>
        <v>0.24710647844585898</v>
      </c>
      <c r="Q200" s="126">
        <f t="shared" si="65"/>
        <v>0.2297973365101309</v>
      </c>
      <c r="R200" s="126">
        <f t="shared" si="65"/>
        <v>0.85462090118765577</v>
      </c>
      <c r="S200" s="126">
        <f t="shared" si="65"/>
        <v>4.9961784770169437E-4</v>
      </c>
      <c r="T200" s="126">
        <f t="shared" si="65"/>
        <v>5.3743290208683181E-3</v>
      </c>
      <c r="U200" s="126"/>
      <c r="V200" s="119"/>
    </row>
    <row r="201" spans="1:22" ht="14.25" thickBot="1" x14ac:dyDescent="0.2">
      <c r="A201" s="22"/>
      <c r="B201" s="22"/>
      <c r="C201" s="95"/>
      <c r="D201" s="95"/>
      <c r="E201" s="95"/>
      <c r="F201" s="95"/>
      <c r="G201" s="95"/>
      <c r="H201" s="95"/>
      <c r="I201" s="95"/>
      <c r="J201" s="95"/>
      <c r="K201" s="95"/>
      <c r="L201" s="98"/>
      <c r="M201" s="107" t="str">
        <f t="shared" si="63"/>
        <v>役務一般</v>
      </c>
      <c r="N201" s="126">
        <f t="shared" si="65"/>
        <v>3.3544551945485779E-5</v>
      </c>
      <c r="O201" s="126">
        <f t="shared" si="65"/>
        <v>2.4792191632982963E-8</v>
      </c>
      <c r="P201" s="126">
        <f t="shared" si="65"/>
        <v>0.11174732425888867</v>
      </c>
      <c r="Q201" s="126">
        <f t="shared" si="65"/>
        <v>0.80514413639234172</v>
      </c>
      <c r="R201" s="126">
        <f t="shared" si="65"/>
        <v>0.86481869697621105</v>
      </c>
      <c r="S201" s="126">
        <f t="shared" si="65"/>
        <v>0.3943669653847679</v>
      </c>
      <c r="T201" s="126">
        <f t="shared" si="65"/>
        <v>2.6795752896677349E-2</v>
      </c>
      <c r="U201" s="126"/>
      <c r="V201" s="119"/>
    </row>
    <row r="202" spans="1:22" ht="14.25" thickBot="1" x14ac:dyDescent="0.2">
      <c r="A202" s="22"/>
      <c r="B202" s="22"/>
      <c r="C202" s="95"/>
      <c r="D202" s="95"/>
      <c r="E202" s="95"/>
      <c r="F202" s="95"/>
      <c r="G202" s="95"/>
      <c r="H202" s="95"/>
      <c r="I202" s="95"/>
      <c r="J202" s="95"/>
      <c r="K202" s="95"/>
      <c r="L202" s="98"/>
      <c r="M202" s="107" t="str">
        <f t="shared" si="63"/>
        <v>学習教材</v>
      </c>
      <c r="N202" s="126">
        <f t="shared" si="65"/>
        <v>1.4593392227187252E-2</v>
      </c>
      <c r="O202" s="126">
        <f t="shared" si="65"/>
        <v>0</v>
      </c>
      <c r="P202" s="126">
        <f t="shared" si="65"/>
        <v>2.3075500156292783E-2</v>
      </c>
      <c r="Q202" s="126">
        <f t="shared" si="65"/>
        <v>3.4574214865858544E-2</v>
      </c>
      <c r="R202" s="126">
        <f t="shared" si="65"/>
        <v>4.2531973327075701E-3</v>
      </c>
      <c r="S202" s="126">
        <f t="shared" si="65"/>
        <v>5.6954271634491516E-2</v>
      </c>
      <c r="T202" s="126">
        <f t="shared" si="65"/>
        <v>9.0768532044926964E-4</v>
      </c>
      <c r="U202" s="126"/>
      <c r="V202" s="119"/>
    </row>
    <row r="203" spans="1:22" ht="14.25" thickBot="1" x14ac:dyDescent="0.2">
      <c r="A203" s="22"/>
      <c r="B203" s="22"/>
      <c r="C203" s="95"/>
      <c r="D203" s="95"/>
      <c r="E203" s="95"/>
      <c r="F203" s="95"/>
      <c r="G203" s="95"/>
      <c r="H203" s="95"/>
      <c r="I203" s="95"/>
      <c r="J203" s="95"/>
      <c r="K203" s="95"/>
      <c r="L203" s="98"/>
      <c r="M203" s="107" t="str">
        <f t="shared" si="63"/>
        <v>医療用具</v>
      </c>
      <c r="N203" s="126">
        <f t="shared" si="65"/>
        <v>9.7775070809569264E-4</v>
      </c>
      <c r="O203" s="126">
        <f t="shared" si="65"/>
        <v>0.22686283191595269</v>
      </c>
      <c r="P203" s="126">
        <f t="shared" si="65"/>
        <v>4.0859519303515501E-3</v>
      </c>
      <c r="Q203" s="126">
        <f t="shared" si="65"/>
        <v>0.28517782831162219</v>
      </c>
      <c r="R203" s="126">
        <f t="shared" si="65"/>
        <v>0.56181603203747565</v>
      </c>
      <c r="S203" s="126">
        <f t="shared" si="65"/>
        <v>0.24472037778342082</v>
      </c>
      <c r="T203" s="126">
        <f t="shared" si="65"/>
        <v>1.0581457370317793E-6</v>
      </c>
      <c r="U203" s="126"/>
      <c r="V203" s="119"/>
    </row>
    <row r="204" spans="1:22" ht="14.25" thickBot="1" x14ac:dyDescent="0.2">
      <c r="A204" s="22"/>
      <c r="B204" s="22"/>
      <c r="C204" s="95"/>
      <c r="D204" s="95"/>
      <c r="E204" s="95"/>
      <c r="F204" s="95"/>
      <c r="G204" s="95"/>
      <c r="H204" s="95"/>
      <c r="I204" s="95"/>
      <c r="J204" s="95"/>
      <c r="K204" s="95"/>
      <c r="L204" s="98"/>
      <c r="M204" s="107" t="str">
        <f t="shared" si="63"/>
        <v>教室・講座</v>
      </c>
      <c r="N204" s="126">
        <f t="shared" si="65"/>
        <v>0.19631567481587653</v>
      </c>
      <c r="O204" s="126">
        <f t="shared" si="65"/>
        <v>0</v>
      </c>
      <c r="P204" s="126">
        <f t="shared" si="65"/>
        <v>0.48905658825519138</v>
      </c>
      <c r="Q204" s="126">
        <f t="shared" si="65"/>
        <v>0.94595219374251149</v>
      </c>
      <c r="R204" s="126">
        <f t="shared" si="65"/>
        <v>0.38497877465721064</v>
      </c>
      <c r="S204" s="126">
        <f t="shared" si="65"/>
        <v>1.7436417975941865E-2</v>
      </c>
      <c r="T204" s="126">
        <f t="shared" si="65"/>
        <v>2.3704169910983008E-3</v>
      </c>
      <c r="U204" s="126"/>
      <c r="V204" s="119"/>
    </row>
    <row r="205" spans="1:22" ht="14.25" thickBot="1" x14ac:dyDescent="0.2">
      <c r="A205" s="22"/>
      <c r="B205" s="22"/>
      <c r="C205" s="95"/>
      <c r="D205" s="95"/>
      <c r="E205" s="95"/>
      <c r="F205" s="95"/>
      <c r="G205" s="95"/>
      <c r="H205" s="95"/>
      <c r="I205" s="95"/>
      <c r="J205" s="95"/>
      <c r="K205" s="95"/>
      <c r="L205" s="98"/>
      <c r="M205" s="107" t="str">
        <f t="shared" si="63"/>
        <v>洋装下着</v>
      </c>
      <c r="N205" s="126">
        <f t="shared" si="65"/>
        <v>1.7619896989768957E-3</v>
      </c>
      <c r="O205" s="126">
        <f t="shared" si="65"/>
        <v>2.1280377460186628E-10</v>
      </c>
      <c r="P205" s="126">
        <f t="shared" si="65"/>
        <v>0.87420803612421749</v>
      </c>
      <c r="Q205" s="126">
        <f t="shared" si="65"/>
        <v>0.62533483622673991</v>
      </c>
      <c r="R205" s="126">
        <f t="shared" si="65"/>
        <v>0.57034026913486469</v>
      </c>
      <c r="S205" s="126">
        <f t="shared" si="65"/>
        <v>2.0993902294434541E-2</v>
      </c>
      <c r="T205" s="126">
        <f t="shared" si="65"/>
        <v>7.722148511361282E-2</v>
      </c>
      <c r="U205" s="126"/>
      <c r="V205" s="119"/>
    </row>
    <row r="206" spans="1:22" ht="14.25" thickBot="1" x14ac:dyDescent="0.2">
      <c r="A206" s="22"/>
      <c r="B206" s="22"/>
      <c r="C206" s="95"/>
      <c r="D206" s="95"/>
      <c r="E206" s="95"/>
      <c r="F206" s="95"/>
      <c r="G206" s="95"/>
      <c r="H206" s="95"/>
      <c r="I206" s="95"/>
      <c r="J206" s="95"/>
      <c r="K206" s="95"/>
      <c r="L206" s="98"/>
      <c r="M206" s="107" t="str">
        <f t="shared" si="63"/>
        <v>パソコン・パソコン関連用品</v>
      </c>
      <c r="N206" s="126">
        <f t="shared" si="65"/>
        <v>8.8259764290663512E-3</v>
      </c>
      <c r="O206" s="126">
        <f t="shared" si="65"/>
        <v>4.6895820560166612E-13</v>
      </c>
      <c r="P206" s="126">
        <f t="shared" si="65"/>
        <v>0.98076637072858608</v>
      </c>
      <c r="Q206" s="126">
        <f t="shared" si="65"/>
        <v>0.10926353110424336</v>
      </c>
      <c r="R206" s="126">
        <f t="shared" si="65"/>
        <v>0.27697013695716421</v>
      </c>
      <c r="S206" s="126">
        <f t="shared" si="65"/>
        <v>0.38096323798671294</v>
      </c>
      <c r="T206" s="126">
        <f t="shared" si="65"/>
        <v>0.42898838081262269</v>
      </c>
      <c r="U206" s="126"/>
      <c r="V206" s="119"/>
    </row>
    <row r="207" spans="1:22" ht="14.25" thickBot="1" x14ac:dyDescent="0.2">
      <c r="A207" s="22"/>
      <c r="B207" s="22"/>
      <c r="C207" s="95"/>
      <c r="D207" s="95"/>
      <c r="E207" s="95"/>
      <c r="F207" s="95"/>
      <c r="G207" s="95"/>
      <c r="H207" s="95"/>
      <c r="I207" s="95"/>
      <c r="J207" s="95"/>
      <c r="K207" s="95"/>
      <c r="L207" s="98"/>
      <c r="M207" s="107" t="str">
        <f t="shared" si="63"/>
        <v>家具・寝具</v>
      </c>
      <c r="N207" s="126">
        <f t="shared" si="65"/>
        <v>5.1504329522704673E-3</v>
      </c>
      <c r="O207" s="126">
        <f t="shared" si="65"/>
        <v>5.582387762325558E-3</v>
      </c>
      <c r="P207" s="126">
        <f t="shared" si="65"/>
        <v>0.13879446912494298</v>
      </c>
      <c r="Q207" s="126">
        <f t="shared" si="65"/>
        <v>0.72362698988700203</v>
      </c>
      <c r="R207" s="126">
        <f t="shared" si="65"/>
        <v>7.3109889658450555E-2</v>
      </c>
      <c r="S207" s="126">
        <f t="shared" si="65"/>
        <v>6.4994264507149291E-2</v>
      </c>
      <c r="T207" s="126">
        <f t="shared" si="65"/>
        <v>0.96899406164911595</v>
      </c>
      <c r="U207" s="126"/>
      <c r="V207" s="119"/>
    </row>
    <row r="208" spans="1:22" ht="14.25" thickBot="1" x14ac:dyDescent="0.2">
      <c r="A208" s="22"/>
      <c r="B208" s="22"/>
      <c r="C208" s="95"/>
      <c r="D208" s="95"/>
      <c r="E208" s="95"/>
      <c r="F208" s="95"/>
      <c r="G208" s="95"/>
      <c r="H208" s="95"/>
      <c r="I208" s="95"/>
      <c r="J208" s="95"/>
      <c r="K208" s="95"/>
      <c r="L208" s="98"/>
      <c r="M208" s="107" t="str">
        <f t="shared" si="63"/>
        <v>無限連鎖講</v>
      </c>
      <c r="N208" s="126">
        <f t="shared" si="65"/>
        <v>0.679825088329433</v>
      </c>
      <c r="O208" s="126">
        <f t="shared" si="65"/>
        <v>9.7654079500575364E-6</v>
      </c>
      <c r="P208" s="126">
        <f t="shared" si="65"/>
        <v>0.11923154948226644</v>
      </c>
      <c r="Q208" s="126">
        <f t="shared" si="65"/>
        <v>0.38068290808753869</v>
      </c>
      <c r="R208" s="126">
        <f t="shared" si="65"/>
        <v>0.80016747999544946</v>
      </c>
      <c r="S208" s="126">
        <f t="shared" si="65"/>
        <v>0.11696991528150957</v>
      </c>
      <c r="T208" s="126">
        <f t="shared" si="65"/>
        <v>0.45599854975962906</v>
      </c>
      <c r="U208" s="126"/>
      <c r="V208" s="119"/>
    </row>
    <row r="209" spans="1:22" ht="14.25" thickBot="1" x14ac:dyDescent="0.2">
      <c r="A209" s="22"/>
      <c r="B209" s="22"/>
      <c r="C209" s="95"/>
      <c r="D209" s="95"/>
      <c r="E209" s="95"/>
      <c r="F209" s="95"/>
      <c r="G209" s="95"/>
      <c r="H209" s="95"/>
      <c r="I209" s="95"/>
      <c r="J209" s="95"/>
      <c r="K209" s="95"/>
      <c r="L209" s="98"/>
      <c r="M209" s="107" t="str">
        <f t="shared" si="63"/>
        <v>洗浄剤等</v>
      </c>
      <c r="N209" s="126">
        <f t="shared" si="65"/>
        <v>1.7435480079194043E-2</v>
      </c>
      <c r="O209" s="126">
        <f t="shared" si="65"/>
        <v>8.1345809692878746E-5</v>
      </c>
      <c r="P209" s="126">
        <f t="shared" si="65"/>
        <v>0.34442298357739465</v>
      </c>
      <c r="Q209" s="126">
        <f t="shared" si="65"/>
        <v>7.5762921112900727E-3</v>
      </c>
      <c r="R209" s="126">
        <f t="shared" si="65"/>
        <v>0.17395168981767317</v>
      </c>
      <c r="S209" s="126">
        <f t="shared" si="65"/>
        <v>0.69251084083471826</v>
      </c>
      <c r="T209" s="126">
        <f t="shared" si="65"/>
        <v>8.3395884592365466E-2</v>
      </c>
      <c r="U209" s="126"/>
      <c r="V209" s="119"/>
    </row>
    <row r="210" spans="1:22" ht="14.25" thickBot="1" x14ac:dyDescent="0.2">
      <c r="A210" s="22"/>
      <c r="B210" s="22"/>
      <c r="C210" s="95"/>
      <c r="D210" s="95"/>
      <c r="E210" s="95"/>
      <c r="F210" s="95"/>
      <c r="G210" s="95"/>
      <c r="H210" s="95"/>
      <c r="I210" s="95"/>
      <c r="J210" s="95"/>
      <c r="K210" s="95"/>
      <c r="L210" s="98"/>
      <c r="M210" s="107" t="str">
        <f t="shared" si="63"/>
        <v>デリバティブ取引</v>
      </c>
      <c r="N210" s="126">
        <f t="shared" ref="N210:T225" si="66">(1-_xlfn.NORM.S.DIST(ABS(N150),TRUE))*2</f>
        <v>1.7435480079194043E-2</v>
      </c>
      <c r="O210" s="126">
        <f t="shared" si="66"/>
        <v>0.61836528034263649</v>
      </c>
      <c r="P210" s="126">
        <f t="shared" si="66"/>
        <v>0.45791110481793518</v>
      </c>
      <c r="Q210" s="126">
        <f t="shared" si="66"/>
        <v>0.13158972002473313</v>
      </c>
      <c r="R210" s="126">
        <f t="shared" si="66"/>
        <v>0.32044217421521148</v>
      </c>
      <c r="S210" s="126">
        <f t="shared" si="66"/>
        <v>0.69251084083471826</v>
      </c>
      <c r="T210" s="126">
        <f t="shared" si="66"/>
        <v>0.50113467750404106</v>
      </c>
      <c r="U210" s="126"/>
      <c r="V210" s="119"/>
    </row>
    <row r="211" spans="1:22" ht="14.25" thickBot="1" x14ac:dyDescent="0.2">
      <c r="A211" s="22"/>
      <c r="B211" s="22"/>
      <c r="C211" s="95"/>
      <c r="D211" s="95"/>
      <c r="E211" s="95"/>
      <c r="F211" s="95"/>
      <c r="G211" s="95"/>
      <c r="H211" s="95"/>
      <c r="I211" s="95"/>
      <c r="J211" s="95"/>
      <c r="K211" s="95"/>
      <c r="L211" s="98"/>
      <c r="M211" s="107" t="str">
        <f t="shared" si="63"/>
        <v>空調・冷暖房機器</v>
      </c>
      <c r="N211" s="126">
        <f t="shared" si="66"/>
        <v>2.5349579426867441E-2</v>
      </c>
      <c r="O211" s="126">
        <f t="shared" si="66"/>
        <v>1.2219114609024473E-12</v>
      </c>
      <c r="P211" s="126">
        <f t="shared" si="66"/>
        <v>0.45252616126133938</v>
      </c>
      <c r="Q211" s="126">
        <f t="shared" si="66"/>
        <v>0.53132385544021465</v>
      </c>
      <c r="R211" s="126">
        <f t="shared" si="66"/>
        <v>0.22758567121348139</v>
      </c>
      <c r="S211" s="126">
        <f t="shared" si="66"/>
        <v>0.44608181309298733</v>
      </c>
      <c r="T211" s="126">
        <f t="shared" si="66"/>
        <v>0.11795035218620642</v>
      </c>
      <c r="U211" s="126"/>
      <c r="V211" s="119"/>
    </row>
    <row r="212" spans="1:22" ht="14.25" thickBot="1" x14ac:dyDescent="0.2">
      <c r="A212" s="22"/>
      <c r="B212" s="22"/>
      <c r="C212" s="95"/>
      <c r="D212" s="95"/>
      <c r="E212" s="95"/>
      <c r="F212" s="95"/>
      <c r="G212" s="95"/>
      <c r="H212" s="95"/>
      <c r="I212" s="95"/>
      <c r="J212" s="95"/>
      <c r="K212" s="95"/>
      <c r="L212" s="98"/>
      <c r="M212" s="107" t="str">
        <f t="shared" si="63"/>
        <v>他の金融関連サービス</v>
      </c>
      <c r="N212" s="126">
        <f t="shared" si="66"/>
        <v>9.0723404577552014E-2</v>
      </c>
      <c r="O212" s="126">
        <f t="shared" si="66"/>
        <v>1.0519962554411677E-5</v>
      </c>
      <c r="P212" s="126">
        <f t="shared" si="66"/>
        <v>0.17722116850477754</v>
      </c>
      <c r="Q212" s="126">
        <f t="shared" si="66"/>
        <v>0.21350039616611771</v>
      </c>
      <c r="R212" s="126">
        <f t="shared" si="66"/>
        <v>6.6938922500892062E-2</v>
      </c>
      <c r="S212" s="126">
        <f t="shared" si="66"/>
        <v>0.66642457485447171</v>
      </c>
      <c r="T212" s="126">
        <f t="shared" si="66"/>
        <v>0.21115514303586669</v>
      </c>
      <c r="U212" s="126"/>
      <c r="V212" s="119"/>
    </row>
    <row r="213" spans="1:22" ht="14.25" thickBot="1" x14ac:dyDescent="0.2">
      <c r="A213" s="22"/>
      <c r="B213" s="22"/>
      <c r="C213" s="95"/>
      <c r="D213" s="95"/>
      <c r="E213" s="95"/>
      <c r="F213" s="95"/>
      <c r="G213" s="95"/>
      <c r="H213" s="95"/>
      <c r="I213" s="95"/>
      <c r="J213" s="95"/>
      <c r="K213" s="95"/>
      <c r="L213" s="98"/>
      <c r="M213" s="107" t="str">
        <f t="shared" si="63"/>
        <v>合計</v>
      </c>
      <c r="N213" s="126">
        <f t="shared" si="66"/>
        <v>0</v>
      </c>
      <c r="O213" s="126">
        <f t="shared" si="66"/>
        <v>0</v>
      </c>
      <c r="P213" s="126">
        <f t="shared" si="66"/>
        <v>2.4874526260987295E-7</v>
      </c>
      <c r="Q213" s="126">
        <f t="shared" si="66"/>
        <v>6.6911831294551583E-3</v>
      </c>
      <c r="R213" s="126">
        <f t="shared" si="66"/>
        <v>2.0554408273831815E-3</v>
      </c>
      <c r="S213" s="126">
        <f t="shared" si="66"/>
        <v>1.3428616911235203E-3</v>
      </c>
      <c r="T213" s="126">
        <f t="shared" si="66"/>
        <v>1.3898882127141299E-3</v>
      </c>
      <c r="U213" s="126"/>
      <c r="V213" s="119"/>
    </row>
    <row r="214" spans="1:22" ht="14.25" thickBot="1" x14ac:dyDescent="0.2">
      <c r="A214" s="22"/>
      <c r="B214" s="22"/>
      <c r="C214" s="95"/>
      <c r="D214" s="95"/>
      <c r="E214" s="95"/>
      <c r="F214" s="95"/>
      <c r="G214" s="95"/>
      <c r="H214" s="95"/>
      <c r="I214" s="95"/>
      <c r="J214" s="95"/>
      <c r="K214" s="95"/>
      <c r="L214" s="98"/>
      <c r="M214" s="107">
        <f t="shared" si="63"/>
        <v>0</v>
      </c>
      <c r="N214" s="126" t="e">
        <f t="shared" si="66"/>
        <v>#DIV/0!</v>
      </c>
      <c r="O214" s="126" t="e">
        <f t="shared" si="66"/>
        <v>#DIV/0!</v>
      </c>
      <c r="P214" s="126" t="e">
        <f t="shared" si="66"/>
        <v>#DIV/0!</v>
      </c>
      <c r="Q214" s="126" t="e">
        <f t="shared" si="66"/>
        <v>#DIV/0!</v>
      </c>
      <c r="R214" s="126" t="e">
        <f t="shared" si="66"/>
        <v>#DIV/0!</v>
      </c>
      <c r="S214" s="126" t="e">
        <f t="shared" si="66"/>
        <v>#DIV/0!</v>
      </c>
      <c r="T214" s="126" t="e">
        <f t="shared" si="66"/>
        <v>#DIV/0!</v>
      </c>
      <c r="U214" s="126"/>
      <c r="V214" s="119"/>
    </row>
    <row r="215" spans="1:22" ht="14.25" thickBot="1" x14ac:dyDescent="0.2">
      <c r="A215" s="22"/>
      <c r="B215" s="22"/>
      <c r="C215" s="95"/>
      <c r="D215" s="95"/>
      <c r="E215" s="95"/>
      <c r="F215" s="95"/>
      <c r="G215" s="95"/>
      <c r="H215" s="95"/>
      <c r="I215" s="95"/>
      <c r="J215" s="95"/>
      <c r="K215" s="95"/>
      <c r="L215" s="98"/>
      <c r="M215" s="107">
        <f t="shared" si="63"/>
        <v>0</v>
      </c>
      <c r="N215" s="126" t="e">
        <f t="shared" si="66"/>
        <v>#DIV/0!</v>
      </c>
      <c r="O215" s="126" t="e">
        <f t="shared" si="66"/>
        <v>#DIV/0!</v>
      </c>
      <c r="P215" s="126" t="e">
        <f t="shared" si="66"/>
        <v>#DIV/0!</v>
      </c>
      <c r="Q215" s="126" t="e">
        <f t="shared" si="66"/>
        <v>#DIV/0!</v>
      </c>
      <c r="R215" s="126" t="e">
        <f t="shared" si="66"/>
        <v>#DIV/0!</v>
      </c>
      <c r="S215" s="126" t="e">
        <f t="shared" si="66"/>
        <v>#DIV/0!</v>
      </c>
      <c r="T215" s="126" t="e">
        <f t="shared" si="66"/>
        <v>#DIV/0!</v>
      </c>
      <c r="U215" s="126"/>
      <c r="V215" s="119"/>
    </row>
    <row r="216" spans="1:22" ht="14.25" thickBot="1" x14ac:dyDescent="0.2">
      <c r="A216" s="22"/>
      <c r="B216" s="22"/>
      <c r="C216" s="95"/>
      <c r="D216" s="95"/>
      <c r="E216" s="95"/>
      <c r="F216" s="95"/>
      <c r="G216" s="95"/>
      <c r="H216" s="95"/>
      <c r="I216" s="95"/>
      <c r="J216" s="95"/>
      <c r="K216" s="95"/>
      <c r="L216" s="98"/>
      <c r="M216" s="107">
        <f t="shared" si="63"/>
        <v>0</v>
      </c>
      <c r="N216" s="126" t="e">
        <f t="shared" si="66"/>
        <v>#DIV/0!</v>
      </c>
      <c r="O216" s="126" t="e">
        <f t="shared" si="66"/>
        <v>#DIV/0!</v>
      </c>
      <c r="P216" s="126" t="e">
        <f t="shared" si="66"/>
        <v>#DIV/0!</v>
      </c>
      <c r="Q216" s="126" t="e">
        <f t="shared" si="66"/>
        <v>#DIV/0!</v>
      </c>
      <c r="R216" s="126" t="e">
        <f t="shared" si="66"/>
        <v>#DIV/0!</v>
      </c>
      <c r="S216" s="126" t="e">
        <f t="shared" si="66"/>
        <v>#DIV/0!</v>
      </c>
      <c r="T216" s="126" t="e">
        <f t="shared" si="66"/>
        <v>#DIV/0!</v>
      </c>
      <c r="U216" s="126"/>
      <c r="V216" s="119"/>
    </row>
    <row r="217" spans="1:22" ht="14.25" thickBot="1" x14ac:dyDescent="0.2">
      <c r="A217" s="22"/>
      <c r="B217" s="22"/>
      <c r="C217" s="95"/>
      <c r="D217" s="95"/>
      <c r="E217" s="95"/>
      <c r="F217" s="95"/>
      <c r="G217" s="95"/>
      <c r="H217" s="95"/>
      <c r="I217" s="95"/>
      <c r="J217" s="95"/>
      <c r="K217" s="95"/>
      <c r="L217" s="98"/>
      <c r="M217" s="107">
        <f t="shared" si="63"/>
        <v>0</v>
      </c>
      <c r="N217" s="126" t="e">
        <f t="shared" si="66"/>
        <v>#DIV/0!</v>
      </c>
      <c r="O217" s="126" t="e">
        <f t="shared" si="66"/>
        <v>#DIV/0!</v>
      </c>
      <c r="P217" s="126" t="e">
        <f t="shared" si="66"/>
        <v>#DIV/0!</v>
      </c>
      <c r="Q217" s="126" t="e">
        <f t="shared" si="66"/>
        <v>#DIV/0!</v>
      </c>
      <c r="R217" s="126" t="e">
        <f t="shared" si="66"/>
        <v>#DIV/0!</v>
      </c>
      <c r="S217" s="126" t="e">
        <f t="shared" si="66"/>
        <v>#DIV/0!</v>
      </c>
      <c r="T217" s="126" t="e">
        <f t="shared" si="66"/>
        <v>#DIV/0!</v>
      </c>
      <c r="U217" s="126"/>
      <c r="V217" s="119"/>
    </row>
    <row r="218" spans="1:22" ht="14.25" thickBot="1" x14ac:dyDescent="0.2">
      <c r="A218" s="22"/>
      <c r="B218" s="22"/>
      <c r="C218" s="95"/>
      <c r="D218" s="95"/>
      <c r="E218" s="95"/>
      <c r="F218" s="95"/>
      <c r="G218" s="95"/>
      <c r="H218" s="95"/>
      <c r="I218" s="95"/>
      <c r="J218" s="95"/>
      <c r="K218" s="95"/>
      <c r="L218" s="98"/>
      <c r="M218" s="107">
        <f t="shared" si="63"/>
        <v>0</v>
      </c>
      <c r="N218" s="126" t="e">
        <f t="shared" si="66"/>
        <v>#DIV/0!</v>
      </c>
      <c r="O218" s="126" t="e">
        <f t="shared" si="66"/>
        <v>#DIV/0!</v>
      </c>
      <c r="P218" s="126" t="e">
        <f t="shared" si="66"/>
        <v>#DIV/0!</v>
      </c>
      <c r="Q218" s="126" t="e">
        <f t="shared" si="66"/>
        <v>#DIV/0!</v>
      </c>
      <c r="R218" s="126" t="e">
        <f t="shared" si="66"/>
        <v>#DIV/0!</v>
      </c>
      <c r="S218" s="126" t="e">
        <f t="shared" si="66"/>
        <v>#DIV/0!</v>
      </c>
      <c r="T218" s="126" t="e">
        <f t="shared" si="66"/>
        <v>#DIV/0!</v>
      </c>
      <c r="U218" s="126"/>
      <c r="V218" s="119"/>
    </row>
    <row r="219" spans="1:22" ht="14.25" thickBot="1" x14ac:dyDescent="0.2">
      <c r="A219" s="22"/>
      <c r="B219" s="22"/>
      <c r="C219" s="95"/>
      <c r="D219" s="95"/>
      <c r="E219" s="95"/>
      <c r="F219" s="95"/>
      <c r="G219" s="95"/>
      <c r="H219" s="95"/>
      <c r="I219" s="95"/>
      <c r="J219" s="95"/>
      <c r="K219" s="95"/>
      <c r="L219" s="98"/>
      <c r="M219" s="107">
        <f t="shared" si="63"/>
        <v>0</v>
      </c>
      <c r="N219" s="126" t="e">
        <f t="shared" si="66"/>
        <v>#DIV/0!</v>
      </c>
      <c r="O219" s="126" t="e">
        <f t="shared" si="66"/>
        <v>#DIV/0!</v>
      </c>
      <c r="P219" s="126" t="e">
        <f t="shared" si="66"/>
        <v>#DIV/0!</v>
      </c>
      <c r="Q219" s="126" t="e">
        <f t="shared" si="66"/>
        <v>#DIV/0!</v>
      </c>
      <c r="R219" s="126" t="e">
        <f t="shared" si="66"/>
        <v>#DIV/0!</v>
      </c>
      <c r="S219" s="126" t="e">
        <f t="shared" si="66"/>
        <v>#DIV/0!</v>
      </c>
      <c r="T219" s="126" t="e">
        <f t="shared" si="66"/>
        <v>#DIV/0!</v>
      </c>
      <c r="U219" s="126"/>
      <c r="V219" s="119"/>
    </row>
    <row r="220" spans="1:22" ht="14.25" thickBot="1" x14ac:dyDescent="0.2">
      <c r="A220" s="22"/>
      <c r="B220" s="22"/>
      <c r="C220" s="95"/>
      <c r="D220" s="95"/>
      <c r="E220" s="95"/>
      <c r="F220" s="95"/>
      <c r="G220" s="95"/>
      <c r="H220" s="95"/>
      <c r="I220" s="95"/>
      <c r="J220" s="95"/>
      <c r="K220" s="95"/>
      <c r="L220" s="98"/>
      <c r="M220" s="107">
        <f t="shared" si="63"/>
        <v>0</v>
      </c>
      <c r="N220" s="126" t="e">
        <f t="shared" si="66"/>
        <v>#DIV/0!</v>
      </c>
      <c r="O220" s="126" t="e">
        <f t="shared" si="66"/>
        <v>#DIV/0!</v>
      </c>
      <c r="P220" s="126" t="e">
        <f t="shared" si="66"/>
        <v>#DIV/0!</v>
      </c>
      <c r="Q220" s="126" t="e">
        <f t="shared" si="66"/>
        <v>#DIV/0!</v>
      </c>
      <c r="R220" s="126" t="e">
        <f t="shared" si="66"/>
        <v>#DIV/0!</v>
      </c>
      <c r="S220" s="126" t="e">
        <f t="shared" si="66"/>
        <v>#DIV/0!</v>
      </c>
      <c r="T220" s="126" t="e">
        <f t="shared" si="66"/>
        <v>#DIV/0!</v>
      </c>
      <c r="U220" s="126"/>
      <c r="V220" s="119"/>
    </row>
    <row r="221" spans="1:22" ht="14.25" thickBot="1" x14ac:dyDescent="0.2">
      <c r="A221" s="22"/>
      <c r="B221" s="22"/>
      <c r="C221" s="95"/>
      <c r="D221" s="95"/>
      <c r="E221" s="95"/>
      <c r="F221" s="95"/>
      <c r="G221" s="95"/>
      <c r="H221" s="95"/>
      <c r="I221" s="95"/>
      <c r="J221" s="95"/>
      <c r="K221" s="95"/>
      <c r="L221" s="98"/>
      <c r="M221" s="107">
        <f t="shared" si="63"/>
        <v>0</v>
      </c>
      <c r="N221" s="126" t="e">
        <f t="shared" si="66"/>
        <v>#DIV/0!</v>
      </c>
      <c r="O221" s="126" t="e">
        <f t="shared" si="66"/>
        <v>#DIV/0!</v>
      </c>
      <c r="P221" s="126" t="e">
        <f t="shared" si="66"/>
        <v>#DIV/0!</v>
      </c>
      <c r="Q221" s="126" t="e">
        <f t="shared" si="66"/>
        <v>#DIV/0!</v>
      </c>
      <c r="R221" s="126" t="e">
        <f t="shared" si="66"/>
        <v>#DIV/0!</v>
      </c>
      <c r="S221" s="126" t="e">
        <f t="shared" si="66"/>
        <v>#DIV/0!</v>
      </c>
      <c r="T221" s="126" t="e">
        <f t="shared" si="66"/>
        <v>#DIV/0!</v>
      </c>
      <c r="U221" s="126"/>
      <c r="V221" s="119"/>
    </row>
    <row r="222" spans="1:22" ht="14.25" thickBot="1" x14ac:dyDescent="0.2">
      <c r="A222" s="22"/>
      <c r="B222" s="22"/>
      <c r="C222" s="95"/>
      <c r="D222" s="95"/>
      <c r="E222" s="95"/>
      <c r="F222" s="95"/>
      <c r="G222" s="95"/>
      <c r="H222" s="95"/>
      <c r="I222" s="95"/>
      <c r="J222" s="95"/>
      <c r="K222" s="95"/>
      <c r="L222" s="98"/>
      <c r="M222" s="107">
        <f t="shared" si="63"/>
        <v>0</v>
      </c>
      <c r="N222" s="126" t="e">
        <f t="shared" si="66"/>
        <v>#DIV/0!</v>
      </c>
      <c r="O222" s="126" t="e">
        <f t="shared" si="66"/>
        <v>#DIV/0!</v>
      </c>
      <c r="P222" s="126" t="e">
        <f t="shared" si="66"/>
        <v>#DIV/0!</v>
      </c>
      <c r="Q222" s="126" t="e">
        <f t="shared" si="66"/>
        <v>#DIV/0!</v>
      </c>
      <c r="R222" s="126" t="e">
        <f t="shared" si="66"/>
        <v>#DIV/0!</v>
      </c>
      <c r="S222" s="126" t="e">
        <f t="shared" si="66"/>
        <v>#DIV/0!</v>
      </c>
      <c r="T222" s="126" t="e">
        <f t="shared" si="66"/>
        <v>#DIV/0!</v>
      </c>
      <c r="U222" s="126"/>
      <c r="V222" s="119"/>
    </row>
    <row r="223" spans="1:22" ht="14.25" thickBot="1" x14ac:dyDescent="0.2">
      <c r="A223" s="22"/>
      <c r="B223" s="22"/>
      <c r="C223" s="95"/>
      <c r="D223" s="95"/>
      <c r="E223" s="95"/>
      <c r="F223" s="95"/>
      <c r="G223" s="95"/>
      <c r="H223" s="95"/>
      <c r="I223" s="95"/>
      <c r="J223" s="95"/>
      <c r="K223" s="95"/>
      <c r="L223" s="98"/>
      <c r="M223" s="107">
        <f t="shared" si="63"/>
        <v>0</v>
      </c>
      <c r="N223" s="126" t="e">
        <f t="shared" si="66"/>
        <v>#DIV/0!</v>
      </c>
      <c r="O223" s="126" t="e">
        <f t="shared" si="66"/>
        <v>#DIV/0!</v>
      </c>
      <c r="P223" s="126" t="e">
        <f t="shared" si="66"/>
        <v>#DIV/0!</v>
      </c>
      <c r="Q223" s="126" t="e">
        <f t="shared" si="66"/>
        <v>#DIV/0!</v>
      </c>
      <c r="R223" s="126" t="e">
        <f t="shared" si="66"/>
        <v>#DIV/0!</v>
      </c>
      <c r="S223" s="126" t="e">
        <f t="shared" si="66"/>
        <v>#DIV/0!</v>
      </c>
      <c r="T223" s="126" t="e">
        <f t="shared" si="66"/>
        <v>#DIV/0!</v>
      </c>
      <c r="U223" s="126"/>
      <c r="V223" s="119"/>
    </row>
    <row r="224" spans="1:22" ht="14.25" thickBot="1" x14ac:dyDescent="0.2">
      <c r="A224" s="22"/>
      <c r="B224" s="22"/>
      <c r="C224" s="95"/>
      <c r="D224" s="95"/>
      <c r="E224" s="95"/>
      <c r="F224" s="95"/>
      <c r="G224" s="95"/>
      <c r="H224" s="95"/>
      <c r="I224" s="95"/>
      <c r="J224" s="95"/>
      <c r="K224" s="95"/>
      <c r="L224" s="98"/>
      <c r="M224" s="107">
        <f t="shared" si="63"/>
        <v>0</v>
      </c>
      <c r="N224" s="126" t="e">
        <f t="shared" si="66"/>
        <v>#DIV/0!</v>
      </c>
      <c r="O224" s="126" t="e">
        <f t="shared" si="66"/>
        <v>#DIV/0!</v>
      </c>
      <c r="P224" s="126" t="e">
        <f t="shared" si="66"/>
        <v>#DIV/0!</v>
      </c>
      <c r="Q224" s="126" t="e">
        <f t="shared" si="66"/>
        <v>#DIV/0!</v>
      </c>
      <c r="R224" s="126" t="e">
        <f t="shared" si="66"/>
        <v>#DIV/0!</v>
      </c>
      <c r="S224" s="126" t="e">
        <f t="shared" si="66"/>
        <v>#DIV/0!</v>
      </c>
      <c r="T224" s="126" t="e">
        <f t="shared" si="66"/>
        <v>#DIV/0!</v>
      </c>
      <c r="U224" s="126"/>
      <c r="V224" s="119"/>
    </row>
    <row r="225" spans="1:22" ht="14.25" thickBot="1" x14ac:dyDescent="0.2">
      <c r="A225" s="22"/>
      <c r="B225" s="22"/>
      <c r="C225" s="95"/>
      <c r="D225" s="95"/>
      <c r="E225" s="95"/>
      <c r="F225" s="95"/>
      <c r="G225" s="95"/>
      <c r="H225" s="95"/>
      <c r="I225" s="95"/>
      <c r="J225" s="95"/>
      <c r="K225" s="95"/>
      <c r="L225" s="98"/>
      <c r="M225" s="107">
        <f t="shared" ref="M225:M243" si="67">B97</f>
        <v>0</v>
      </c>
      <c r="N225" s="126" t="e">
        <f t="shared" si="66"/>
        <v>#DIV/0!</v>
      </c>
      <c r="O225" s="126" t="e">
        <f t="shared" si="66"/>
        <v>#DIV/0!</v>
      </c>
      <c r="P225" s="126" t="e">
        <f t="shared" si="66"/>
        <v>#DIV/0!</v>
      </c>
      <c r="Q225" s="126" t="e">
        <f t="shared" si="66"/>
        <v>#DIV/0!</v>
      </c>
      <c r="R225" s="126" t="e">
        <f t="shared" si="66"/>
        <v>#DIV/0!</v>
      </c>
      <c r="S225" s="126" t="e">
        <f t="shared" si="66"/>
        <v>#DIV/0!</v>
      </c>
      <c r="T225" s="126" t="e">
        <f t="shared" si="66"/>
        <v>#DIV/0!</v>
      </c>
      <c r="U225" s="126"/>
      <c r="V225" s="119"/>
    </row>
    <row r="226" spans="1:22" ht="14.25" thickBot="1" x14ac:dyDescent="0.2">
      <c r="A226" s="22"/>
      <c r="B226" s="22"/>
      <c r="C226" s="95"/>
      <c r="D226" s="95"/>
      <c r="E226" s="95"/>
      <c r="F226" s="95"/>
      <c r="G226" s="95"/>
      <c r="H226" s="95"/>
      <c r="I226" s="95"/>
      <c r="J226" s="95"/>
      <c r="K226" s="95"/>
      <c r="L226" s="98"/>
      <c r="M226" s="107">
        <f t="shared" si="67"/>
        <v>0</v>
      </c>
      <c r="N226" s="126" t="e">
        <f t="shared" ref="N226:T241" si="68">(1-_xlfn.NORM.S.DIST(ABS(N166),TRUE))*2</f>
        <v>#DIV/0!</v>
      </c>
      <c r="O226" s="126" t="e">
        <f t="shared" si="68"/>
        <v>#DIV/0!</v>
      </c>
      <c r="P226" s="126" t="e">
        <f t="shared" si="68"/>
        <v>#DIV/0!</v>
      </c>
      <c r="Q226" s="126" t="e">
        <f t="shared" si="68"/>
        <v>#DIV/0!</v>
      </c>
      <c r="R226" s="126" t="e">
        <f t="shared" si="68"/>
        <v>#DIV/0!</v>
      </c>
      <c r="S226" s="126" t="e">
        <f t="shared" si="68"/>
        <v>#DIV/0!</v>
      </c>
      <c r="T226" s="126" t="e">
        <f t="shared" si="68"/>
        <v>#DIV/0!</v>
      </c>
      <c r="U226" s="126"/>
      <c r="V226" s="119"/>
    </row>
    <row r="227" spans="1:22" ht="14.25" thickBot="1" x14ac:dyDescent="0.2">
      <c r="A227" s="22"/>
      <c r="B227" s="22"/>
      <c r="C227" s="95"/>
      <c r="D227" s="95"/>
      <c r="E227" s="95"/>
      <c r="F227" s="95"/>
      <c r="G227" s="95"/>
      <c r="H227" s="95"/>
      <c r="I227" s="95"/>
      <c r="J227" s="95"/>
      <c r="K227" s="95"/>
      <c r="L227" s="98"/>
      <c r="M227" s="107">
        <f t="shared" si="67"/>
        <v>0</v>
      </c>
      <c r="N227" s="126" t="e">
        <f t="shared" si="68"/>
        <v>#DIV/0!</v>
      </c>
      <c r="O227" s="126" t="e">
        <f t="shared" si="68"/>
        <v>#DIV/0!</v>
      </c>
      <c r="P227" s="126" t="e">
        <f t="shared" si="68"/>
        <v>#DIV/0!</v>
      </c>
      <c r="Q227" s="126" t="e">
        <f t="shared" si="68"/>
        <v>#DIV/0!</v>
      </c>
      <c r="R227" s="126" t="e">
        <f t="shared" si="68"/>
        <v>#DIV/0!</v>
      </c>
      <c r="S227" s="126" t="e">
        <f t="shared" si="68"/>
        <v>#DIV/0!</v>
      </c>
      <c r="T227" s="126" t="e">
        <f t="shared" si="68"/>
        <v>#DIV/0!</v>
      </c>
      <c r="U227" s="126"/>
      <c r="V227" s="119"/>
    </row>
    <row r="228" spans="1:22" ht="14.25" thickBot="1" x14ac:dyDescent="0.2">
      <c r="A228" s="22"/>
      <c r="B228" s="22"/>
      <c r="C228" s="95"/>
      <c r="D228" s="95"/>
      <c r="E228" s="95"/>
      <c r="F228" s="95"/>
      <c r="G228" s="95"/>
      <c r="H228" s="95"/>
      <c r="I228" s="95"/>
      <c r="J228" s="95"/>
      <c r="K228" s="95"/>
      <c r="L228" s="98"/>
      <c r="M228" s="107">
        <f t="shared" si="67"/>
        <v>0</v>
      </c>
      <c r="N228" s="126" t="e">
        <f t="shared" si="68"/>
        <v>#DIV/0!</v>
      </c>
      <c r="O228" s="126" t="e">
        <f t="shared" si="68"/>
        <v>#DIV/0!</v>
      </c>
      <c r="P228" s="126" t="e">
        <f t="shared" si="68"/>
        <v>#DIV/0!</v>
      </c>
      <c r="Q228" s="126" t="e">
        <f t="shared" si="68"/>
        <v>#DIV/0!</v>
      </c>
      <c r="R228" s="126" t="e">
        <f t="shared" si="68"/>
        <v>#DIV/0!</v>
      </c>
      <c r="S228" s="126" t="e">
        <f t="shared" si="68"/>
        <v>#DIV/0!</v>
      </c>
      <c r="T228" s="126" t="e">
        <f t="shared" si="68"/>
        <v>#DIV/0!</v>
      </c>
      <c r="U228" s="126"/>
      <c r="V228" s="119"/>
    </row>
    <row r="229" spans="1:22" ht="14.25" thickBot="1" x14ac:dyDescent="0.2">
      <c r="A229" s="22"/>
      <c r="B229" s="22"/>
      <c r="C229" s="95"/>
      <c r="D229" s="95"/>
      <c r="E229" s="95"/>
      <c r="F229" s="95"/>
      <c r="G229" s="95"/>
      <c r="H229" s="95"/>
      <c r="I229" s="95"/>
      <c r="J229" s="95"/>
      <c r="K229" s="95"/>
      <c r="L229" s="98"/>
      <c r="M229" s="107">
        <f t="shared" si="67"/>
        <v>0</v>
      </c>
      <c r="N229" s="126" t="e">
        <f t="shared" si="68"/>
        <v>#DIV/0!</v>
      </c>
      <c r="O229" s="126" t="e">
        <f t="shared" si="68"/>
        <v>#DIV/0!</v>
      </c>
      <c r="P229" s="126" t="e">
        <f t="shared" si="68"/>
        <v>#DIV/0!</v>
      </c>
      <c r="Q229" s="126" t="e">
        <f t="shared" si="68"/>
        <v>#DIV/0!</v>
      </c>
      <c r="R229" s="126" t="e">
        <f t="shared" si="68"/>
        <v>#DIV/0!</v>
      </c>
      <c r="S229" s="126" t="e">
        <f t="shared" si="68"/>
        <v>#DIV/0!</v>
      </c>
      <c r="T229" s="126" t="e">
        <f t="shared" si="68"/>
        <v>#DIV/0!</v>
      </c>
      <c r="U229" s="126"/>
      <c r="V229" s="119"/>
    </row>
    <row r="230" spans="1:22" ht="14.25" thickBot="1" x14ac:dyDescent="0.2">
      <c r="A230" s="22"/>
      <c r="B230" s="22"/>
      <c r="C230" s="95"/>
      <c r="D230" s="95"/>
      <c r="E230" s="95"/>
      <c r="F230" s="95"/>
      <c r="G230" s="95"/>
      <c r="H230" s="95"/>
      <c r="I230" s="95"/>
      <c r="J230" s="95"/>
      <c r="K230" s="95"/>
      <c r="L230" s="98"/>
      <c r="M230" s="107">
        <f t="shared" si="67"/>
        <v>0</v>
      </c>
      <c r="N230" s="126" t="e">
        <f t="shared" si="68"/>
        <v>#DIV/0!</v>
      </c>
      <c r="O230" s="126" t="e">
        <f t="shared" si="68"/>
        <v>#DIV/0!</v>
      </c>
      <c r="P230" s="126" t="e">
        <f t="shared" si="68"/>
        <v>#DIV/0!</v>
      </c>
      <c r="Q230" s="126" t="e">
        <f t="shared" si="68"/>
        <v>#DIV/0!</v>
      </c>
      <c r="R230" s="126" t="e">
        <f t="shared" si="68"/>
        <v>#DIV/0!</v>
      </c>
      <c r="S230" s="126" t="e">
        <f t="shared" si="68"/>
        <v>#DIV/0!</v>
      </c>
      <c r="T230" s="126" t="e">
        <f t="shared" si="68"/>
        <v>#DIV/0!</v>
      </c>
      <c r="U230" s="126"/>
      <c r="V230" s="119"/>
    </row>
    <row r="231" spans="1:22" ht="14.25" thickBot="1" x14ac:dyDescent="0.2">
      <c r="A231" s="22"/>
      <c r="B231" s="22"/>
      <c r="C231" s="95"/>
      <c r="D231" s="95"/>
      <c r="E231" s="95"/>
      <c r="F231" s="95"/>
      <c r="G231" s="95"/>
      <c r="H231" s="95"/>
      <c r="I231" s="95"/>
      <c r="J231" s="95"/>
      <c r="K231" s="95"/>
      <c r="L231" s="98"/>
      <c r="M231" s="107">
        <f t="shared" si="67"/>
        <v>0</v>
      </c>
      <c r="N231" s="126" t="e">
        <f t="shared" si="68"/>
        <v>#DIV/0!</v>
      </c>
      <c r="O231" s="126" t="e">
        <f t="shared" si="68"/>
        <v>#DIV/0!</v>
      </c>
      <c r="P231" s="126" t="e">
        <f t="shared" si="68"/>
        <v>#DIV/0!</v>
      </c>
      <c r="Q231" s="126" t="e">
        <f t="shared" si="68"/>
        <v>#DIV/0!</v>
      </c>
      <c r="R231" s="126" t="e">
        <f t="shared" si="68"/>
        <v>#DIV/0!</v>
      </c>
      <c r="S231" s="126" t="e">
        <f t="shared" si="68"/>
        <v>#DIV/0!</v>
      </c>
      <c r="T231" s="126" t="e">
        <f t="shared" si="68"/>
        <v>#DIV/0!</v>
      </c>
      <c r="U231" s="126"/>
      <c r="V231" s="119"/>
    </row>
    <row r="232" spans="1:22" ht="14.25" thickBot="1" x14ac:dyDescent="0.2">
      <c r="A232" s="22"/>
      <c r="B232" s="22"/>
      <c r="C232" s="95"/>
      <c r="D232" s="95"/>
      <c r="E232" s="95"/>
      <c r="F232" s="95"/>
      <c r="G232" s="95"/>
      <c r="H232" s="95"/>
      <c r="I232" s="95"/>
      <c r="J232" s="95"/>
      <c r="K232" s="95"/>
      <c r="L232" s="98"/>
      <c r="M232" s="107">
        <f t="shared" si="67"/>
        <v>0</v>
      </c>
      <c r="N232" s="126" t="e">
        <f t="shared" si="68"/>
        <v>#DIV/0!</v>
      </c>
      <c r="O232" s="126" t="e">
        <f t="shared" si="68"/>
        <v>#DIV/0!</v>
      </c>
      <c r="P232" s="126" t="e">
        <f t="shared" si="68"/>
        <v>#DIV/0!</v>
      </c>
      <c r="Q232" s="126" t="e">
        <f t="shared" si="68"/>
        <v>#DIV/0!</v>
      </c>
      <c r="R232" s="126" t="e">
        <f t="shared" si="68"/>
        <v>#DIV/0!</v>
      </c>
      <c r="S232" s="126" t="e">
        <f t="shared" si="68"/>
        <v>#DIV/0!</v>
      </c>
      <c r="T232" s="126" t="e">
        <f t="shared" si="68"/>
        <v>#DIV/0!</v>
      </c>
      <c r="U232" s="126"/>
      <c r="V232" s="119"/>
    </row>
    <row r="233" spans="1:22" ht="14.25" thickBot="1" x14ac:dyDescent="0.2">
      <c r="A233" s="22"/>
      <c r="B233" s="22"/>
      <c r="C233" s="95"/>
      <c r="D233" s="95"/>
      <c r="E233" s="95"/>
      <c r="F233" s="95"/>
      <c r="G233" s="95"/>
      <c r="H233" s="95"/>
      <c r="I233" s="95"/>
      <c r="J233" s="95"/>
      <c r="K233" s="95"/>
      <c r="L233" s="98"/>
      <c r="M233" s="107">
        <f t="shared" si="67"/>
        <v>0</v>
      </c>
      <c r="N233" s="126" t="e">
        <f t="shared" si="68"/>
        <v>#DIV/0!</v>
      </c>
      <c r="O233" s="126" t="e">
        <f t="shared" si="68"/>
        <v>#DIV/0!</v>
      </c>
      <c r="P233" s="126" t="e">
        <f t="shared" si="68"/>
        <v>#DIV/0!</v>
      </c>
      <c r="Q233" s="126" t="e">
        <f t="shared" si="68"/>
        <v>#DIV/0!</v>
      </c>
      <c r="R233" s="126" t="e">
        <f t="shared" si="68"/>
        <v>#DIV/0!</v>
      </c>
      <c r="S233" s="126" t="e">
        <f t="shared" si="68"/>
        <v>#DIV/0!</v>
      </c>
      <c r="T233" s="126" t="e">
        <f t="shared" si="68"/>
        <v>#DIV/0!</v>
      </c>
      <c r="U233" s="126"/>
      <c r="V233" s="119"/>
    </row>
    <row r="234" spans="1:22" ht="14.25" thickBot="1" x14ac:dyDescent="0.2">
      <c r="A234" s="22"/>
      <c r="B234" s="22"/>
      <c r="C234" s="95"/>
      <c r="D234" s="95"/>
      <c r="E234" s="95"/>
      <c r="F234" s="95"/>
      <c r="G234" s="95"/>
      <c r="H234" s="95"/>
      <c r="I234" s="95"/>
      <c r="J234" s="95"/>
      <c r="K234" s="95"/>
      <c r="L234" s="98"/>
      <c r="M234" s="107">
        <f t="shared" si="67"/>
        <v>0</v>
      </c>
      <c r="N234" s="126" t="e">
        <f t="shared" si="68"/>
        <v>#DIV/0!</v>
      </c>
      <c r="O234" s="126" t="e">
        <f t="shared" si="68"/>
        <v>#DIV/0!</v>
      </c>
      <c r="P234" s="126" t="e">
        <f t="shared" si="68"/>
        <v>#DIV/0!</v>
      </c>
      <c r="Q234" s="126" t="e">
        <f t="shared" si="68"/>
        <v>#DIV/0!</v>
      </c>
      <c r="R234" s="126" t="e">
        <f t="shared" si="68"/>
        <v>#DIV/0!</v>
      </c>
      <c r="S234" s="126" t="e">
        <f t="shared" si="68"/>
        <v>#DIV/0!</v>
      </c>
      <c r="T234" s="126" t="e">
        <f t="shared" si="68"/>
        <v>#DIV/0!</v>
      </c>
      <c r="U234" s="126"/>
      <c r="V234" s="119"/>
    </row>
    <row r="235" spans="1:22" ht="14.25" thickBot="1" x14ac:dyDescent="0.2">
      <c r="A235" s="22"/>
      <c r="B235" s="22"/>
      <c r="C235" s="95"/>
      <c r="D235" s="95"/>
      <c r="E235" s="95"/>
      <c r="F235" s="95"/>
      <c r="G235" s="95"/>
      <c r="H235" s="95"/>
      <c r="I235" s="95"/>
      <c r="J235" s="95"/>
      <c r="K235" s="95"/>
      <c r="L235" s="98"/>
      <c r="M235" s="107">
        <f t="shared" si="67"/>
        <v>0</v>
      </c>
      <c r="N235" s="126" t="e">
        <f t="shared" si="68"/>
        <v>#DIV/0!</v>
      </c>
      <c r="O235" s="126" t="e">
        <f t="shared" si="68"/>
        <v>#DIV/0!</v>
      </c>
      <c r="P235" s="126" t="e">
        <f t="shared" si="68"/>
        <v>#DIV/0!</v>
      </c>
      <c r="Q235" s="126" t="e">
        <f t="shared" si="68"/>
        <v>#DIV/0!</v>
      </c>
      <c r="R235" s="126" t="e">
        <f t="shared" si="68"/>
        <v>#DIV/0!</v>
      </c>
      <c r="S235" s="126" t="e">
        <f t="shared" si="68"/>
        <v>#DIV/0!</v>
      </c>
      <c r="T235" s="126" t="e">
        <f t="shared" si="68"/>
        <v>#DIV/0!</v>
      </c>
      <c r="U235" s="126"/>
      <c r="V235" s="119"/>
    </row>
    <row r="236" spans="1:22" ht="14.25" thickBot="1" x14ac:dyDescent="0.2">
      <c r="A236" s="22"/>
      <c r="B236" s="22"/>
      <c r="C236" s="95"/>
      <c r="D236" s="95"/>
      <c r="E236" s="95"/>
      <c r="F236" s="95"/>
      <c r="G236" s="95"/>
      <c r="H236" s="95"/>
      <c r="I236" s="95"/>
      <c r="J236" s="95"/>
      <c r="K236" s="95"/>
      <c r="L236" s="98"/>
      <c r="M236" s="107">
        <f t="shared" si="67"/>
        <v>0</v>
      </c>
      <c r="N236" s="126" t="e">
        <f t="shared" si="68"/>
        <v>#DIV/0!</v>
      </c>
      <c r="O236" s="126" t="e">
        <f t="shared" si="68"/>
        <v>#DIV/0!</v>
      </c>
      <c r="P236" s="126" t="e">
        <f t="shared" si="68"/>
        <v>#DIV/0!</v>
      </c>
      <c r="Q236" s="126" t="e">
        <f t="shared" si="68"/>
        <v>#DIV/0!</v>
      </c>
      <c r="R236" s="126" t="e">
        <f t="shared" si="68"/>
        <v>#DIV/0!</v>
      </c>
      <c r="S236" s="126" t="e">
        <f t="shared" si="68"/>
        <v>#DIV/0!</v>
      </c>
      <c r="T236" s="126" t="e">
        <f t="shared" si="68"/>
        <v>#DIV/0!</v>
      </c>
      <c r="U236" s="126"/>
      <c r="V236" s="119"/>
    </row>
    <row r="237" spans="1:22" ht="14.25" thickBot="1" x14ac:dyDescent="0.2">
      <c r="A237" s="22"/>
      <c r="B237" s="22"/>
      <c r="C237" s="95"/>
      <c r="D237" s="95"/>
      <c r="E237" s="95"/>
      <c r="F237" s="95"/>
      <c r="G237" s="95"/>
      <c r="H237" s="95"/>
      <c r="I237" s="95"/>
      <c r="J237" s="95"/>
      <c r="K237" s="95"/>
      <c r="L237" s="98"/>
      <c r="M237" s="107">
        <f t="shared" si="67"/>
        <v>0</v>
      </c>
      <c r="N237" s="126" t="e">
        <f t="shared" si="68"/>
        <v>#DIV/0!</v>
      </c>
      <c r="O237" s="126" t="e">
        <f t="shared" si="68"/>
        <v>#DIV/0!</v>
      </c>
      <c r="P237" s="126" t="e">
        <f t="shared" si="68"/>
        <v>#DIV/0!</v>
      </c>
      <c r="Q237" s="126" t="e">
        <f t="shared" si="68"/>
        <v>#DIV/0!</v>
      </c>
      <c r="R237" s="126" t="e">
        <f t="shared" si="68"/>
        <v>#DIV/0!</v>
      </c>
      <c r="S237" s="126" t="e">
        <f t="shared" si="68"/>
        <v>#DIV/0!</v>
      </c>
      <c r="T237" s="126" t="e">
        <f t="shared" si="68"/>
        <v>#DIV/0!</v>
      </c>
      <c r="U237" s="126"/>
      <c r="V237" s="119"/>
    </row>
    <row r="238" spans="1:22" ht="14.25" thickBot="1" x14ac:dyDescent="0.2">
      <c r="A238" s="22"/>
      <c r="B238" s="22"/>
      <c r="C238" s="95"/>
      <c r="D238" s="95"/>
      <c r="E238" s="95"/>
      <c r="F238" s="95"/>
      <c r="G238" s="95"/>
      <c r="H238" s="95"/>
      <c r="I238" s="95"/>
      <c r="J238" s="95"/>
      <c r="K238" s="95"/>
      <c r="L238" s="98"/>
      <c r="M238" s="107">
        <f t="shared" si="67"/>
        <v>0</v>
      </c>
      <c r="N238" s="126" t="e">
        <f t="shared" si="68"/>
        <v>#DIV/0!</v>
      </c>
      <c r="O238" s="126" t="e">
        <f t="shared" si="68"/>
        <v>#DIV/0!</v>
      </c>
      <c r="P238" s="126" t="e">
        <f t="shared" si="68"/>
        <v>#DIV/0!</v>
      </c>
      <c r="Q238" s="126" t="e">
        <f t="shared" si="68"/>
        <v>#DIV/0!</v>
      </c>
      <c r="R238" s="126" t="e">
        <f t="shared" si="68"/>
        <v>#DIV/0!</v>
      </c>
      <c r="S238" s="126" t="e">
        <f t="shared" si="68"/>
        <v>#DIV/0!</v>
      </c>
      <c r="T238" s="126" t="e">
        <f t="shared" si="68"/>
        <v>#DIV/0!</v>
      </c>
      <c r="U238" s="126"/>
      <c r="V238" s="119"/>
    </row>
    <row r="239" spans="1:22" ht="14.25" thickBot="1" x14ac:dyDescent="0.2">
      <c r="A239" s="22"/>
      <c r="B239" s="22"/>
      <c r="C239" s="95"/>
      <c r="D239" s="95"/>
      <c r="E239" s="95"/>
      <c r="F239" s="95"/>
      <c r="G239" s="95"/>
      <c r="H239" s="95"/>
      <c r="I239" s="95"/>
      <c r="J239" s="95"/>
      <c r="K239" s="95"/>
      <c r="L239" s="98"/>
      <c r="M239" s="107">
        <f t="shared" si="67"/>
        <v>0</v>
      </c>
      <c r="N239" s="126" t="e">
        <f t="shared" si="68"/>
        <v>#DIV/0!</v>
      </c>
      <c r="O239" s="126" t="e">
        <f t="shared" si="68"/>
        <v>#DIV/0!</v>
      </c>
      <c r="P239" s="126" t="e">
        <f t="shared" si="68"/>
        <v>#DIV/0!</v>
      </c>
      <c r="Q239" s="126" t="e">
        <f t="shared" si="68"/>
        <v>#DIV/0!</v>
      </c>
      <c r="R239" s="126" t="e">
        <f t="shared" si="68"/>
        <v>#DIV/0!</v>
      </c>
      <c r="S239" s="126" t="e">
        <f t="shared" si="68"/>
        <v>#DIV/0!</v>
      </c>
      <c r="T239" s="126" t="e">
        <f t="shared" si="68"/>
        <v>#DIV/0!</v>
      </c>
      <c r="U239" s="126"/>
      <c r="V239" s="119"/>
    </row>
    <row r="240" spans="1:22" ht="14.25" thickBot="1" x14ac:dyDescent="0.2">
      <c r="A240" s="22"/>
      <c r="B240" s="22"/>
      <c r="C240" s="95"/>
      <c r="D240" s="95"/>
      <c r="E240" s="95"/>
      <c r="F240" s="95"/>
      <c r="G240" s="95"/>
      <c r="H240" s="95"/>
      <c r="I240" s="95"/>
      <c r="J240" s="95"/>
      <c r="K240" s="95"/>
      <c r="L240" s="98"/>
      <c r="M240" s="107">
        <f t="shared" si="67"/>
        <v>0</v>
      </c>
      <c r="N240" s="126" t="e">
        <f t="shared" si="68"/>
        <v>#DIV/0!</v>
      </c>
      <c r="O240" s="126" t="e">
        <f t="shared" si="68"/>
        <v>#DIV/0!</v>
      </c>
      <c r="P240" s="126" t="e">
        <f t="shared" si="68"/>
        <v>#DIV/0!</v>
      </c>
      <c r="Q240" s="126" t="e">
        <f t="shared" si="68"/>
        <v>#DIV/0!</v>
      </c>
      <c r="R240" s="126" t="e">
        <f t="shared" si="68"/>
        <v>#DIV/0!</v>
      </c>
      <c r="S240" s="126" t="e">
        <f t="shared" si="68"/>
        <v>#DIV/0!</v>
      </c>
      <c r="T240" s="126" t="e">
        <f t="shared" si="68"/>
        <v>#DIV/0!</v>
      </c>
      <c r="U240" s="126"/>
      <c r="V240" s="119"/>
    </row>
    <row r="241" spans="1:22" ht="14.25" thickBot="1" x14ac:dyDescent="0.2">
      <c r="A241" s="22"/>
      <c r="B241" s="22"/>
      <c r="C241" s="95"/>
      <c r="D241" s="95"/>
      <c r="E241" s="95"/>
      <c r="F241" s="95"/>
      <c r="G241" s="95"/>
      <c r="H241" s="95"/>
      <c r="I241" s="95"/>
      <c r="J241" s="95"/>
      <c r="K241" s="95"/>
      <c r="L241" s="98"/>
      <c r="M241" s="107">
        <f t="shared" si="67"/>
        <v>0</v>
      </c>
      <c r="N241" s="126" t="e">
        <f t="shared" si="68"/>
        <v>#DIV/0!</v>
      </c>
      <c r="O241" s="126" t="e">
        <f t="shared" si="68"/>
        <v>#DIV/0!</v>
      </c>
      <c r="P241" s="126" t="e">
        <f t="shared" si="68"/>
        <v>#DIV/0!</v>
      </c>
      <c r="Q241" s="126" t="e">
        <f t="shared" si="68"/>
        <v>#DIV/0!</v>
      </c>
      <c r="R241" s="126" t="e">
        <f t="shared" si="68"/>
        <v>#DIV/0!</v>
      </c>
      <c r="S241" s="126" t="e">
        <f t="shared" si="68"/>
        <v>#DIV/0!</v>
      </c>
      <c r="T241" s="126" t="e">
        <f t="shared" si="68"/>
        <v>#DIV/0!</v>
      </c>
      <c r="U241" s="126"/>
      <c r="V241" s="119"/>
    </row>
    <row r="242" spans="1:22" ht="14.25" thickBot="1" x14ac:dyDescent="0.2">
      <c r="A242" s="22"/>
      <c r="B242" s="22"/>
      <c r="C242" s="95"/>
      <c r="D242" s="95"/>
      <c r="E242" s="95"/>
      <c r="F242" s="95"/>
      <c r="G242" s="95"/>
      <c r="H242" s="95"/>
      <c r="I242" s="95"/>
      <c r="J242" s="95"/>
      <c r="K242" s="95"/>
      <c r="L242" s="98"/>
      <c r="M242" s="107">
        <f t="shared" si="67"/>
        <v>0</v>
      </c>
      <c r="N242" s="126" t="e">
        <f t="shared" ref="N242:T243" si="69">(1-_xlfn.NORM.S.DIST(ABS(N182),TRUE))*2</f>
        <v>#DIV/0!</v>
      </c>
      <c r="O242" s="126" t="e">
        <f t="shared" si="69"/>
        <v>#DIV/0!</v>
      </c>
      <c r="P242" s="126" t="e">
        <f t="shared" si="69"/>
        <v>#DIV/0!</v>
      </c>
      <c r="Q242" s="126" t="e">
        <f t="shared" si="69"/>
        <v>#DIV/0!</v>
      </c>
      <c r="R242" s="126" t="e">
        <f t="shared" si="69"/>
        <v>#DIV/0!</v>
      </c>
      <c r="S242" s="126" t="e">
        <f t="shared" si="69"/>
        <v>#DIV/0!</v>
      </c>
      <c r="T242" s="126" t="e">
        <f t="shared" si="69"/>
        <v>#DIV/0!</v>
      </c>
      <c r="U242" s="126"/>
      <c r="V242" s="119"/>
    </row>
    <row r="243" spans="1:22" ht="14.25" thickBot="1" x14ac:dyDescent="0.2">
      <c r="A243" s="22"/>
      <c r="B243" s="22"/>
      <c r="C243" s="95"/>
      <c r="D243" s="95"/>
      <c r="E243" s="95"/>
      <c r="F243" s="95"/>
      <c r="G243" s="95"/>
      <c r="H243" s="95"/>
      <c r="I243" s="95"/>
      <c r="J243" s="95"/>
      <c r="K243" s="95"/>
      <c r="L243" s="98"/>
      <c r="M243" s="107">
        <f t="shared" si="67"/>
        <v>0</v>
      </c>
      <c r="N243" s="126" t="e">
        <f t="shared" si="69"/>
        <v>#DIV/0!</v>
      </c>
      <c r="O243" s="126" t="e">
        <f t="shared" si="69"/>
        <v>#DIV/0!</v>
      </c>
      <c r="P243" s="126" t="e">
        <f t="shared" si="69"/>
        <v>#DIV/0!</v>
      </c>
      <c r="Q243" s="126" t="e">
        <f t="shared" si="69"/>
        <v>#DIV/0!</v>
      </c>
      <c r="R243" s="126" t="e">
        <f t="shared" si="69"/>
        <v>#DIV/0!</v>
      </c>
      <c r="S243" s="126" t="e">
        <f t="shared" si="69"/>
        <v>#DIV/0!</v>
      </c>
      <c r="T243" s="126" t="e">
        <f t="shared" si="69"/>
        <v>#DIV/0!</v>
      </c>
      <c r="U243" s="126"/>
      <c r="V243" s="120"/>
    </row>
  </sheetData>
  <mergeCells count="6">
    <mergeCell ref="N191:V191"/>
    <mergeCell ref="C3:K3"/>
    <mergeCell ref="C63:K63"/>
    <mergeCell ref="N63:V63"/>
    <mergeCell ref="C131:K131"/>
    <mergeCell ref="N131:V131"/>
  </mergeCells>
  <phoneticPr fontId="15"/>
  <conditionalFormatting sqref="N133:T183">
    <cfRule type="cellIs" dxfId="3" priority="13" operator="lessThan">
      <formula>$R$129</formula>
    </cfRule>
    <cfRule type="cellIs" dxfId="2" priority="14" operator="greaterThan">
      <formula>$S$129</formula>
    </cfRule>
  </conditionalFormatting>
  <conditionalFormatting sqref="N193:T243">
    <cfRule type="cellIs" dxfId="1" priority="15" operator="lessThan">
      <formula>$S$189</formula>
    </cfRule>
    <cfRule type="cellIs" dxfId="0" priority="16" operator="lessThan">
      <formula>$R$189</formula>
    </cfRule>
  </conditionalFormatting>
  <hyperlinks>
    <hyperlink ref="N2"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R183"/>
  <sheetViews>
    <sheetView zoomScale="65" zoomScaleNormal="65" workbookViewId="0">
      <selection activeCell="F121" sqref="F121"/>
    </sheetView>
  </sheetViews>
  <sheetFormatPr defaultRowHeight="13.5" x14ac:dyDescent="0.15"/>
  <cols>
    <col min="2" max="2" width="24.75" bestFit="1" customWidth="1"/>
    <col min="3" max="10" width="9" style="4" customWidth="1"/>
    <col min="11" max="11" width="9" style="4"/>
    <col min="12" max="12" width="9" style="6"/>
    <col min="13" max="13" width="9" style="132"/>
    <col min="14" max="14" width="9" style="6"/>
    <col min="15" max="15" width="42.5" customWidth="1"/>
  </cols>
  <sheetData>
    <row r="1" spans="1:18" x14ac:dyDescent="0.15">
      <c r="C1" s="7" t="str">
        <f>データ加工!C1</f>
        <v>販売購入形態=マルチ取引</v>
      </c>
      <c r="G1" s="7" t="str">
        <f>データ加工!G1</f>
        <v>データ出所：国民生活センター「消費生活相談データベース(PIO-NET)」</v>
      </c>
      <c r="K1" s="34"/>
      <c r="N1" s="4"/>
      <c r="O1" s="4"/>
      <c r="P1" s="34" t="s">
        <v>168</v>
      </c>
      <c r="Q1" s="6"/>
      <c r="R1" s="6"/>
    </row>
    <row r="2" spans="1:18" ht="14.25" thickBot="1" x14ac:dyDescent="0.2">
      <c r="A2" t="str">
        <f>データ加工!A2</f>
        <v>相談件数上位20項目</v>
      </c>
      <c r="C2" s="4" t="str">
        <f>データ加工!C2</f>
        <v>2015年度</v>
      </c>
      <c r="G2" s="4" t="str">
        <f>データ加工!G2</f>
        <v>2015年7月24日現在</v>
      </c>
      <c r="K2" s="60"/>
      <c r="N2" s="4"/>
      <c r="O2" s="4"/>
      <c r="P2" s="60" t="s">
        <v>169</v>
      </c>
      <c r="Q2" s="6"/>
      <c r="R2" s="61"/>
    </row>
    <row r="3" spans="1:18" ht="14.25" thickBot="1" x14ac:dyDescent="0.2">
      <c r="A3" s="9"/>
      <c r="B3" s="1" t="str">
        <f>データ加工!B3</f>
        <v>商品・サービス（中分類）</v>
      </c>
      <c r="C3" s="216" t="str">
        <f>データ加工!C3</f>
        <v>契約当事者　年齢</v>
      </c>
      <c r="D3" s="214"/>
      <c r="E3" s="214"/>
      <c r="F3" s="214"/>
      <c r="G3" s="214"/>
      <c r="H3" s="214"/>
      <c r="I3" s="214"/>
      <c r="J3" s="214"/>
      <c r="K3" s="215"/>
    </row>
    <row r="4" spans="1:18" ht="14.25" thickBot="1" x14ac:dyDescent="0.2">
      <c r="A4" s="10" t="s">
        <v>6</v>
      </c>
      <c r="B4" s="3"/>
      <c r="C4" s="2" t="str">
        <f>データ加工!C4</f>
        <v>２０歳未満</v>
      </c>
      <c r="D4" s="2" t="str">
        <f>データ加工!D4</f>
        <v>２０歳代</v>
      </c>
      <c r="E4" s="2" t="str">
        <f>データ加工!E4</f>
        <v>３０歳代</v>
      </c>
      <c r="F4" s="2" t="str">
        <f>データ加工!F4</f>
        <v>４０歳代</v>
      </c>
      <c r="G4" s="2" t="str">
        <f>データ加工!G4</f>
        <v>５０歳代</v>
      </c>
      <c r="H4" s="2" t="str">
        <f>データ加工!H4</f>
        <v>６０歳代</v>
      </c>
      <c r="I4" s="2" t="str">
        <f>データ加工!I4</f>
        <v>７０歳以上</v>
      </c>
      <c r="J4" s="2" t="str">
        <f>データ加工!J4</f>
        <v>不明・無回答</v>
      </c>
      <c r="K4" s="2" t="str">
        <f>データ加工!K4</f>
        <v>合計</v>
      </c>
      <c r="L4" s="2" t="str">
        <f>データ加工!L4</f>
        <v>30歳未満</v>
      </c>
      <c r="M4" s="2" t="str">
        <f>データ加工!M4</f>
        <v>30歳未満比率</v>
      </c>
    </row>
    <row r="5" spans="1:18" ht="15" thickTop="1" thickBot="1" x14ac:dyDescent="0.2">
      <c r="A5" s="11" t="s">
        <v>7</v>
      </c>
      <c r="B5" s="2" t="str">
        <f>データ加工!B5</f>
        <v>健康食品</v>
      </c>
      <c r="C5" s="5">
        <f>データ加工!C5</f>
        <v>1</v>
      </c>
      <c r="D5" s="5">
        <f>データ加工!D5</f>
        <v>150</v>
      </c>
      <c r="E5" s="5">
        <f>データ加工!E5</f>
        <v>75</v>
      </c>
      <c r="F5" s="5">
        <f>データ加工!F5</f>
        <v>63</v>
      </c>
      <c r="G5" s="5">
        <f>データ加工!G5</f>
        <v>59</v>
      </c>
      <c r="H5" s="5">
        <f>データ加工!H5</f>
        <v>69</v>
      </c>
      <c r="I5" s="5">
        <f>データ加工!I5</f>
        <v>99</v>
      </c>
      <c r="J5" s="140">
        <f>データ加工!J5</f>
        <v>44</v>
      </c>
      <c r="K5" s="164">
        <f>データ加工!K5</f>
        <v>560</v>
      </c>
      <c r="L5" s="165">
        <f>データ加工!L5</f>
        <v>151</v>
      </c>
      <c r="M5" s="141">
        <f>データ加工!M5</f>
        <v>26.964285714285712</v>
      </c>
    </row>
    <row r="6" spans="1:18" ht="14.25" thickBot="1" x14ac:dyDescent="0.2">
      <c r="A6" s="11" t="s">
        <v>8</v>
      </c>
      <c r="B6" s="2" t="str">
        <f>データ加工!B6</f>
        <v>化粧品</v>
      </c>
      <c r="C6" s="5">
        <f>データ加工!C6</f>
        <v>4</v>
      </c>
      <c r="D6" s="5">
        <f>データ加工!D6</f>
        <v>149</v>
      </c>
      <c r="E6" s="5">
        <f>データ加工!E6</f>
        <v>35</v>
      </c>
      <c r="F6" s="5">
        <f>データ加工!F6</f>
        <v>50</v>
      </c>
      <c r="G6" s="5">
        <f>データ加工!G6</f>
        <v>45</v>
      </c>
      <c r="H6" s="5">
        <f>データ加工!H6</f>
        <v>48</v>
      </c>
      <c r="I6" s="5">
        <f>データ加工!I6</f>
        <v>45</v>
      </c>
      <c r="J6" s="140">
        <f>データ加工!J6</f>
        <v>30</v>
      </c>
      <c r="K6" s="166">
        <f>データ加工!K6</f>
        <v>406</v>
      </c>
      <c r="L6" s="167">
        <f>データ加工!L6</f>
        <v>153</v>
      </c>
      <c r="M6" s="141">
        <f>データ加工!M6</f>
        <v>37.684729064039409</v>
      </c>
    </row>
    <row r="7" spans="1:18" ht="14.25" thickBot="1" x14ac:dyDescent="0.2">
      <c r="A7" s="11" t="s">
        <v>9</v>
      </c>
      <c r="B7" s="2" t="str">
        <f>データ加工!B7</f>
        <v>ファンド型投資商品</v>
      </c>
      <c r="C7" s="5">
        <f>データ加工!C7</f>
        <v>4</v>
      </c>
      <c r="D7" s="5">
        <f>データ加工!D7</f>
        <v>19</v>
      </c>
      <c r="E7" s="5">
        <f>データ加工!E7</f>
        <v>18</v>
      </c>
      <c r="F7" s="5">
        <f>データ加工!F7</f>
        <v>31</v>
      </c>
      <c r="G7" s="5">
        <f>データ加工!G7</f>
        <v>34</v>
      </c>
      <c r="H7" s="5">
        <f>データ加工!H7</f>
        <v>42</v>
      </c>
      <c r="I7" s="5">
        <f>データ加工!I7</f>
        <v>49</v>
      </c>
      <c r="J7" s="140">
        <f>データ加工!J7</f>
        <v>23</v>
      </c>
      <c r="K7" s="166">
        <f>データ加工!K7</f>
        <v>220</v>
      </c>
      <c r="L7" s="167">
        <f>データ加工!L7</f>
        <v>23</v>
      </c>
      <c r="M7" s="141">
        <f>データ加工!M7</f>
        <v>10.454545454545453</v>
      </c>
    </row>
    <row r="8" spans="1:18" ht="14.25" thickBot="1" x14ac:dyDescent="0.2">
      <c r="A8" s="11" t="s">
        <v>10</v>
      </c>
      <c r="B8" s="2" t="str">
        <f>データ加工!B8</f>
        <v>商品一般</v>
      </c>
      <c r="C8" s="5">
        <f>データ加工!C8</f>
        <v>6</v>
      </c>
      <c r="D8" s="5">
        <f>データ加工!D8</f>
        <v>76</v>
      </c>
      <c r="E8" s="5">
        <f>データ加工!E8</f>
        <v>22</v>
      </c>
      <c r="F8" s="5">
        <f>データ加工!F8</f>
        <v>14</v>
      </c>
      <c r="G8" s="5">
        <f>データ加工!G8</f>
        <v>10</v>
      </c>
      <c r="H8" s="5">
        <f>データ加工!H8</f>
        <v>17</v>
      </c>
      <c r="I8" s="5">
        <f>データ加工!I8</f>
        <v>21</v>
      </c>
      <c r="J8" s="140">
        <f>データ加工!J8</f>
        <v>30</v>
      </c>
      <c r="K8" s="166">
        <f>データ加工!K8</f>
        <v>196</v>
      </c>
      <c r="L8" s="167">
        <f>データ加工!L8</f>
        <v>82</v>
      </c>
      <c r="M8" s="141">
        <f>データ加工!M8</f>
        <v>41.836734693877553</v>
      </c>
    </row>
    <row r="9" spans="1:18" ht="14.25" thickBot="1" x14ac:dyDescent="0.2">
      <c r="A9" s="11" t="s">
        <v>11</v>
      </c>
      <c r="B9" s="2" t="str">
        <f>データ加工!B9</f>
        <v>内職・副業</v>
      </c>
      <c r="C9" s="5">
        <f>データ加工!C9</f>
        <v>4</v>
      </c>
      <c r="D9" s="5">
        <f>データ加工!D9</f>
        <v>92</v>
      </c>
      <c r="E9" s="5">
        <f>データ加工!E9</f>
        <v>15</v>
      </c>
      <c r="F9" s="5">
        <f>データ加工!F9</f>
        <v>7</v>
      </c>
      <c r="G9" s="5">
        <f>データ加工!G9</f>
        <v>9</v>
      </c>
      <c r="H9" s="5">
        <f>データ加工!H9</f>
        <v>9</v>
      </c>
      <c r="I9" s="5">
        <f>データ加工!I9</f>
        <v>4</v>
      </c>
      <c r="J9" s="140">
        <f>データ加工!J9</f>
        <v>8</v>
      </c>
      <c r="K9" s="166">
        <f>データ加工!K9</f>
        <v>148</v>
      </c>
      <c r="L9" s="167">
        <f>データ加工!L9</f>
        <v>96</v>
      </c>
      <c r="M9" s="141">
        <f>データ加工!M9</f>
        <v>64.86486486486487</v>
      </c>
    </row>
    <row r="10" spans="1:18" ht="14.25" thickBot="1" x14ac:dyDescent="0.2">
      <c r="A10" s="11" t="s">
        <v>12</v>
      </c>
      <c r="B10" s="2" t="str">
        <f>データ加工!B10</f>
        <v>飲料</v>
      </c>
      <c r="C10" s="5">
        <f>データ加工!C10</f>
        <v>0</v>
      </c>
      <c r="D10" s="5">
        <f>データ加工!D10</f>
        <v>12</v>
      </c>
      <c r="E10" s="5">
        <f>データ加工!E10</f>
        <v>11</v>
      </c>
      <c r="F10" s="5">
        <f>データ加工!F10</f>
        <v>13</v>
      </c>
      <c r="G10" s="5">
        <f>データ加工!G10</f>
        <v>20</v>
      </c>
      <c r="H10" s="5">
        <f>データ加工!H10</f>
        <v>23</v>
      </c>
      <c r="I10" s="5">
        <f>データ加工!I10</f>
        <v>25</v>
      </c>
      <c r="J10" s="140">
        <f>データ加工!J10</f>
        <v>15</v>
      </c>
      <c r="K10" s="166">
        <f>データ加工!K10</f>
        <v>119</v>
      </c>
      <c r="L10" s="167">
        <f>データ加工!L10</f>
        <v>12</v>
      </c>
      <c r="M10" s="141">
        <f>データ加工!M10</f>
        <v>10.084033613445378</v>
      </c>
    </row>
    <row r="11" spans="1:18" ht="14.25" thickBot="1" x14ac:dyDescent="0.2">
      <c r="A11" s="11" t="s">
        <v>13</v>
      </c>
      <c r="B11" s="2" t="str">
        <f>データ加工!B11</f>
        <v>食器・台所用品</v>
      </c>
      <c r="C11" s="5">
        <f>データ加工!C11</f>
        <v>0</v>
      </c>
      <c r="D11" s="5">
        <f>データ加工!D11</f>
        <v>20</v>
      </c>
      <c r="E11" s="5">
        <f>データ加工!E11</f>
        <v>9</v>
      </c>
      <c r="F11" s="5">
        <f>データ加工!F11</f>
        <v>13</v>
      </c>
      <c r="G11" s="5">
        <f>データ加工!G11</f>
        <v>18</v>
      </c>
      <c r="H11" s="5">
        <f>データ加工!H11</f>
        <v>19</v>
      </c>
      <c r="I11" s="5">
        <f>データ加工!I11</f>
        <v>23</v>
      </c>
      <c r="J11" s="140">
        <f>データ加工!J11</f>
        <v>5</v>
      </c>
      <c r="K11" s="166">
        <f>データ加工!K11</f>
        <v>107</v>
      </c>
      <c r="L11" s="167">
        <f>データ加工!L11</f>
        <v>20</v>
      </c>
      <c r="M11" s="141">
        <f>データ加工!M11</f>
        <v>18.691588785046729</v>
      </c>
    </row>
    <row r="12" spans="1:18" ht="14.25" thickBot="1" x14ac:dyDescent="0.2">
      <c r="A12" s="11" t="s">
        <v>14</v>
      </c>
      <c r="B12" s="2" t="str">
        <f>データ加工!B12</f>
        <v>放送・コンテンツ等</v>
      </c>
      <c r="C12" s="5">
        <f>データ加工!C12</f>
        <v>2</v>
      </c>
      <c r="D12" s="5">
        <f>データ加工!D12</f>
        <v>49</v>
      </c>
      <c r="E12" s="5">
        <f>データ加工!E12</f>
        <v>10</v>
      </c>
      <c r="F12" s="5">
        <f>データ加工!F12</f>
        <v>17</v>
      </c>
      <c r="G12" s="5">
        <f>データ加工!G12</f>
        <v>12</v>
      </c>
      <c r="H12" s="5">
        <f>データ加工!H12</f>
        <v>2</v>
      </c>
      <c r="I12" s="5">
        <f>データ加工!I12</f>
        <v>6</v>
      </c>
      <c r="J12" s="140">
        <f>データ加工!J12</f>
        <v>1</v>
      </c>
      <c r="K12" s="166">
        <f>データ加工!K12</f>
        <v>99</v>
      </c>
      <c r="L12" s="167">
        <f>データ加工!L12</f>
        <v>51</v>
      </c>
      <c r="M12" s="141">
        <f>データ加工!M12</f>
        <v>51.515151515151516</v>
      </c>
    </row>
    <row r="13" spans="1:18" ht="14.25" thickBot="1" x14ac:dyDescent="0.2">
      <c r="A13" s="11" t="s">
        <v>15</v>
      </c>
      <c r="B13" s="2" t="str">
        <f>データ加工!B13</f>
        <v>役務一般</v>
      </c>
      <c r="C13" s="5">
        <f>データ加工!C13</f>
        <v>1</v>
      </c>
      <c r="D13" s="5">
        <f>データ加工!D13</f>
        <v>26</v>
      </c>
      <c r="E13" s="5">
        <f>データ加工!E13</f>
        <v>18</v>
      </c>
      <c r="F13" s="5">
        <f>データ加工!F13</f>
        <v>11</v>
      </c>
      <c r="G13" s="5">
        <f>データ加工!G13</f>
        <v>12</v>
      </c>
      <c r="H13" s="5">
        <f>データ加工!H13</f>
        <v>10</v>
      </c>
      <c r="I13" s="5">
        <f>データ加工!I13</f>
        <v>7</v>
      </c>
      <c r="J13" s="140">
        <f>データ加工!J13</f>
        <v>5</v>
      </c>
      <c r="K13" s="166">
        <f>データ加工!K13</f>
        <v>90</v>
      </c>
      <c r="L13" s="167">
        <f>データ加工!L13</f>
        <v>27</v>
      </c>
      <c r="M13" s="141">
        <f>データ加工!M13</f>
        <v>30</v>
      </c>
    </row>
    <row r="14" spans="1:18" ht="14.25" thickBot="1" x14ac:dyDescent="0.2">
      <c r="A14" s="11" t="s">
        <v>16</v>
      </c>
      <c r="B14" s="2" t="str">
        <f>データ加工!B14</f>
        <v>学習教材</v>
      </c>
      <c r="C14" s="5">
        <f>データ加工!C14</f>
        <v>3</v>
      </c>
      <c r="D14" s="5">
        <f>データ加工!D14</f>
        <v>45</v>
      </c>
      <c r="E14" s="5">
        <f>データ加工!E14</f>
        <v>2</v>
      </c>
      <c r="F14" s="5">
        <f>データ加工!F14</f>
        <v>2</v>
      </c>
      <c r="G14" s="5">
        <f>データ加工!G14</f>
        <v>0</v>
      </c>
      <c r="H14" s="5">
        <f>データ加工!H14</f>
        <v>3</v>
      </c>
      <c r="I14" s="5">
        <f>データ加工!I14</f>
        <v>0</v>
      </c>
      <c r="J14" s="140">
        <f>データ加工!J14</f>
        <v>1</v>
      </c>
      <c r="K14" s="166">
        <f>データ加工!K14</f>
        <v>56</v>
      </c>
      <c r="L14" s="167">
        <f>データ加工!L14</f>
        <v>48</v>
      </c>
      <c r="M14" s="141">
        <f>データ加工!M14</f>
        <v>85.714285714285708</v>
      </c>
    </row>
    <row r="15" spans="1:18" ht="14.25" thickBot="1" x14ac:dyDescent="0.2">
      <c r="A15" s="11" t="s">
        <v>17</v>
      </c>
      <c r="B15" s="2" t="str">
        <f>データ加工!B15</f>
        <v>医療用具</v>
      </c>
      <c r="C15" s="5">
        <f>データ加工!C15</f>
        <v>0</v>
      </c>
      <c r="D15" s="5">
        <f>データ加工!D15</f>
        <v>8</v>
      </c>
      <c r="E15" s="5">
        <f>データ加工!E15</f>
        <v>0</v>
      </c>
      <c r="F15" s="5">
        <f>データ加工!F15</f>
        <v>4</v>
      </c>
      <c r="G15" s="5">
        <f>データ加工!G15</f>
        <v>5</v>
      </c>
      <c r="H15" s="5">
        <f>データ加工!H15</f>
        <v>10</v>
      </c>
      <c r="I15" s="5">
        <f>データ加工!I15</f>
        <v>21</v>
      </c>
      <c r="J15" s="140">
        <f>データ加工!J15</f>
        <v>2</v>
      </c>
      <c r="K15" s="166">
        <f>データ加工!K15</f>
        <v>50</v>
      </c>
      <c r="L15" s="167">
        <f>データ加工!L15</f>
        <v>8</v>
      </c>
      <c r="M15" s="141">
        <f>データ加工!M15</f>
        <v>16</v>
      </c>
    </row>
    <row r="16" spans="1:18" ht="14.25" thickBot="1" x14ac:dyDescent="0.2">
      <c r="A16" s="11" t="s">
        <v>18</v>
      </c>
      <c r="B16" s="2" t="str">
        <f>データ加工!B16</f>
        <v>教室・講座</v>
      </c>
      <c r="C16" s="5">
        <f>データ加工!C16</f>
        <v>5</v>
      </c>
      <c r="D16" s="5">
        <f>データ加工!D16</f>
        <v>25</v>
      </c>
      <c r="E16" s="5">
        <f>データ加工!E16</f>
        <v>5</v>
      </c>
      <c r="F16" s="5">
        <f>データ加工!F16</f>
        <v>6</v>
      </c>
      <c r="G16" s="5">
        <f>データ加工!G16</f>
        <v>4</v>
      </c>
      <c r="H16" s="5">
        <f>データ加工!H16</f>
        <v>1</v>
      </c>
      <c r="I16" s="5">
        <f>データ加工!I16</f>
        <v>0</v>
      </c>
      <c r="J16" s="140">
        <f>データ加工!J16</f>
        <v>1</v>
      </c>
      <c r="K16" s="166">
        <f>データ加工!K16</f>
        <v>47</v>
      </c>
      <c r="L16" s="167">
        <f>データ加工!L16</f>
        <v>30</v>
      </c>
      <c r="M16" s="141">
        <f>データ加工!M16</f>
        <v>63.829787234042556</v>
      </c>
    </row>
    <row r="17" spans="1:16" ht="14.25" thickBot="1" x14ac:dyDescent="0.2">
      <c r="A17" s="11" t="s">
        <v>19</v>
      </c>
      <c r="B17" s="2" t="str">
        <f>データ加工!B17</f>
        <v>洋装下着</v>
      </c>
      <c r="C17" s="5">
        <f>データ加工!C17</f>
        <v>0</v>
      </c>
      <c r="D17" s="5">
        <f>データ加工!D17</f>
        <v>18</v>
      </c>
      <c r="E17" s="5">
        <f>データ加工!E17</f>
        <v>6</v>
      </c>
      <c r="F17" s="5">
        <f>データ加工!F17</f>
        <v>7</v>
      </c>
      <c r="G17" s="5">
        <f>データ加工!G17</f>
        <v>7</v>
      </c>
      <c r="H17" s="5">
        <f>データ加工!H17</f>
        <v>1</v>
      </c>
      <c r="I17" s="5">
        <f>データ加工!I17</f>
        <v>3</v>
      </c>
      <c r="J17" s="140">
        <f>データ加工!J17</f>
        <v>3</v>
      </c>
      <c r="K17" s="166">
        <f>データ加工!K17</f>
        <v>45</v>
      </c>
      <c r="L17" s="167">
        <f>データ加工!L17</f>
        <v>18</v>
      </c>
      <c r="M17" s="141">
        <f>データ加工!M17</f>
        <v>40</v>
      </c>
    </row>
    <row r="18" spans="1:16" ht="14.25" thickBot="1" x14ac:dyDescent="0.2">
      <c r="A18" s="11" t="s">
        <v>20</v>
      </c>
      <c r="B18" s="2" t="str">
        <f>データ加工!B18</f>
        <v>パソコン・パソコン関連用品</v>
      </c>
      <c r="C18" s="5">
        <f>データ加工!C18</f>
        <v>1</v>
      </c>
      <c r="D18" s="5">
        <f>データ加工!D18</f>
        <v>19</v>
      </c>
      <c r="E18" s="5">
        <f>データ加工!E18</f>
        <v>6</v>
      </c>
      <c r="F18" s="5">
        <f>データ加工!F18</f>
        <v>2</v>
      </c>
      <c r="G18" s="5">
        <f>データ加工!G18</f>
        <v>3</v>
      </c>
      <c r="H18" s="5">
        <f>データ加工!H18</f>
        <v>4</v>
      </c>
      <c r="I18" s="5">
        <f>データ加工!I18</f>
        <v>5</v>
      </c>
      <c r="J18" s="140">
        <f>データ加工!J18</f>
        <v>2</v>
      </c>
      <c r="K18" s="166">
        <f>データ加工!K18</f>
        <v>42</v>
      </c>
      <c r="L18" s="167">
        <f>データ加工!L18</f>
        <v>20</v>
      </c>
      <c r="M18" s="141">
        <f>データ加工!M18</f>
        <v>47.619047619047613</v>
      </c>
    </row>
    <row r="19" spans="1:16" ht="14.25" thickBot="1" x14ac:dyDescent="0.2">
      <c r="A19" s="11" t="s">
        <v>21</v>
      </c>
      <c r="B19" s="2" t="str">
        <f>データ加工!B19</f>
        <v>家具・寝具</v>
      </c>
      <c r="C19" s="5">
        <f>データ加工!C19</f>
        <v>0</v>
      </c>
      <c r="D19" s="5">
        <f>データ加工!D19</f>
        <v>9</v>
      </c>
      <c r="E19" s="5">
        <f>データ加工!E19</f>
        <v>2</v>
      </c>
      <c r="F19" s="5">
        <f>データ加工!F19</f>
        <v>4</v>
      </c>
      <c r="G19" s="5">
        <f>データ加工!G19</f>
        <v>1</v>
      </c>
      <c r="H19" s="5">
        <f>データ加工!H19</f>
        <v>9</v>
      </c>
      <c r="I19" s="5">
        <f>データ加工!I19</f>
        <v>6</v>
      </c>
      <c r="J19" s="140">
        <f>データ加工!J19</f>
        <v>5</v>
      </c>
      <c r="K19" s="166">
        <f>データ加工!K19</f>
        <v>36</v>
      </c>
      <c r="L19" s="167">
        <f>データ加工!L19</f>
        <v>9</v>
      </c>
      <c r="M19" s="141">
        <f>データ加工!M19</f>
        <v>25</v>
      </c>
    </row>
    <row r="20" spans="1:16" ht="14.25" thickBot="1" x14ac:dyDescent="0.2">
      <c r="A20" s="11" t="s">
        <v>22</v>
      </c>
      <c r="B20" s="2" t="str">
        <f>データ加工!B20</f>
        <v>無限連鎖講</v>
      </c>
      <c r="C20" s="5">
        <f>データ加工!C20</f>
        <v>4</v>
      </c>
      <c r="D20" s="5">
        <f>データ加工!D20</f>
        <v>10</v>
      </c>
      <c r="E20" s="5">
        <f>データ加工!E20</f>
        <v>1</v>
      </c>
      <c r="F20" s="5">
        <f>データ加工!F20</f>
        <v>2</v>
      </c>
      <c r="G20" s="5">
        <f>データ加工!G20</f>
        <v>3</v>
      </c>
      <c r="H20" s="5">
        <f>データ加工!H20</f>
        <v>1</v>
      </c>
      <c r="I20" s="5">
        <f>データ加工!I20</f>
        <v>3</v>
      </c>
      <c r="J20" s="140">
        <f>データ加工!J20</f>
        <v>3</v>
      </c>
      <c r="K20" s="166">
        <f>データ加工!K20</f>
        <v>27</v>
      </c>
      <c r="L20" s="167">
        <f>データ加工!L20</f>
        <v>14</v>
      </c>
      <c r="M20" s="141">
        <f>データ加工!M20</f>
        <v>51.851851851851848</v>
      </c>
    </row>
    <row r="21" spans="1:16" ht="14.25" thickBot="1" x14ac:dyDescent="0.2">
      <c r="A21" s="11" t="s">
        <v>23</v>
      </c>
      <c r="B21" s="2" t="str">
        <f>データ加工!B21</f>
        <v>洗浄剤等</v>
      </c>
      <c r="C21" s="5">
        <f>データ加工!C21</f>
        <v>0</v>
      </c>
      <c r="D21" s="5">
        <f>データ加工!D21</f>
        <v>9</v>
      </c>
      <c r="E21" s="5">
        <f>データ加工!E21</f>
        <v>2</v>
      </c>
      <c r="F21" s="5">
        <f>データ加工!F21</f>
        <v>8</v>
      </c>
      <c r="G21" s="5">
        <f>データ加工!G21</f>
        <v>1</v>
      </c>
      <c r="H21" s="5">
        <f>データ加工!H21</f>
        <v>3</v>
      </c>
      <c r="I21" s="5">
        <f>データ加工!I21</f>
        <v>1</v>
      </c>
      <c r="J21" s="140">
        <f>データ加工!J21</f>
        <v>2</v>
      </c>
      <c r="K21" s="166">
        <f>データ加工!K21</f>
        <v>26</v>
      </c>
      <c r="L21" s="167">
        <f>データ加工!L21</f>
        <v>9</v>
      </c>
      <c r="M21" s="141">
        <f>データ加工!M21</f>
        <v>34.615384615384613</v>
      </c>
    </row>
    <row r="22" spans="1:16" ht="14.25" thickBot="1" x14ac:dyDescent="0.2">
      <c r="A22" s="11" t="s">
        <v>24</v>
      </c>
      <c r="B22" s="2" t="str">
        <f>データ加工!B22</f>
        <v>デリバティブ取引</v>
      </c>
      <c r="C22" s="5">
        <f>データ加工!C22</f>
        <v>0</v>
      </c>
      <c r="D22" s="5">
        <f>データ加工!D22</f>
        <v>2</v>
      </c>
      <c r="E22" s="5">
        <f>データ加工!E22</f>
        <v>5</v>
      </c>
      <c r="F22" s="5">
        <f>データ加工!F22</f>
        <v>6</v>
      </c>
      <c r="G22" s="5">
        <f>データ加工!G22</f>
        <v>5</v>
      </c>
      <c r="H22" s="5">
        <f>データ加工!H22</f>
        <v>3</v>
      </c>
      <c r="I22" s="5">
        <f>データ加工!I22</f>
        <v>3</v>
      </c>
      <c r="J22" s="140">
        <f>データ加工!J22</f>
        <v>2</v>
      </c>
      <c r="K22" s="166">
        <f>データ加工!K22</f>
        <v>26</v>
      </c>
      <c r="L22" s="167">
        <f>データ加工!L22</f>
        <v>2</v>
      </c>
      <c r="M22" s="141">
        <f>データ加工!M22</f>
        <v>7.6923076923076925</v>
      </c>
      <c r="P22" s="39"/>
    </row>
    <row r="23" spans="1:16" ht="14.25" thickBot="1" x14ac:dyDescent="0.2">
      <c r="A23" s="11" t="s">
        <v>25</v>
      </c>
      <c r="B23" s="2" t="str">
        <f>データ加工!B23</f>
        <v>空調・冷暖房機器</v>
      </c>
      <c r="C23" s="5">
        <f>データ加工!C23</f>
        <v>0</v>
      </c>
      <c r="D23" s="5">
        <f>データ加工!D23</f>
        <v>13</v>
      </c>
      <c r="E23" s="5">
        <f>データ加工!E23</f>
        <v>2</v>
      </c>
      <c r="F23" s="5">
        <f>データ加工!F23</f>
        <v>2</v>
      </c>
      <c r="G23" s="5">
        <f>データ加工!G23</f>
        <v>1</v>
      </c>
      <c r="H23" s="5">
        <f>データ加工!H23</f>
        <v>2</v>
      </c>
      <c r="I23" s="5">
        <f>データ加工!I23</f>
        <v>1</v>
      </c>
      <c r="J23" s="140">
        <f>データ加工!J23</f>
        <v>2</v>
      </c>
      <c r="K23" s="166">
        <f>データ加工!K23</f>
        <v>23</v>
      </c>
      <c r="L23" s="167">
        <f>データ加工!L23</f>
        <v>13</v>
      </c>
      <c r="M23" s="141">
        <f>データ加工!M23</f>
        <v>56.521739130434781</v>
      </c>
      <c r="P23" s="39"/>
    </row>
    <row r="24" spans="1:16" ht="14.25" thickBot="1" x14ac:dyDescent="0.2">
      <c r="A24" s="11" t="s">
        <v>26</v>
      </c>
      <c r="B24" s="2" t="str">
        <f>データ加工!B24</f>
        <v>他の金融関連サービス</v>
      </c>
      <c r="C24" s="5">
        <f>データ加工!C24</f>
        <v>1</v>
      </c>
      <c r="D24" s="5">
        <f>データ加工!D24</f>
        <v>9</v>
      </c>
      <c r="E24" s="5">
        <f>データ加工!E24</f>
        <v>1</v>
      </c>
      <c r="F24" s="5">
        <f>データ加工!F24</f>
        <v>1</v>
      </c>
      <c r="G24" s="5">
        <f>データ加工!G24</f>
        <v>0</v>
      </c>
      <c r="H24" s="5">
        <f>データ加工!H24</f>
        <v>4</v>
      </c>
      <c r="I24" s="5">
        <f>データ加工!I24</f>
        <v>6</v>
      </c>
      <c r="J24" s="140">
        <f>データ加工!J24</f>
        <v>1</v>
      </c>
      <c r="K24" s="168">
        <f>データ加工!K24</f>
        <v>23</v>
      </c>
      <c r="L24" s="169">
        <f>データ加工!L24</f>
        <v>10</v>
      </c>
      <c r="M24" s="141">
        <f>データ加工!M24</f>
        <v>43.478260869565219</v>
      </c>
      <c r="O24" s="197" t="s">
        <v>175</v>
      </c>
      <c r="P24" s="39"/>
    </row>
    <row r="25" spans="1:16" ht="15.75" thickBot="1" x14ac:dyDescent="0.2">
      <c r="A25" s="11" t="s">
        <v>27</v>
      </c>
      <c r="B25" s="2" t="str">
        <f>データ加工!B25</f>
        <v>合計</v>
      </c>
      <c r="C25" s="5">
        <f>データ加工!C25</f>
        <v>36</v>
      </c>
      <c r="D25" s="5">
        <f>データ加工!D25</f>
        <v>760</v>
      </c>
      <c r="E25" s="5">
        <f>データ加工!E25</f>
        <v>245</v>
      </c>
      <c r="F25" s="5">
        <f>データ加工!F25</f>
        <v>263</v>
      </c>
      <c r="G25" s="5">
        <f>データ加工!G25</f>
        <v>249</v>
      </c>
      <c r="H25" s="5">
        <f>データ加工!H25</f>
        <v>280</v>
      </c>
      <c r="I25" s="5">
        <f>データ加工!I25</f>
        <v>328</v>
      </c>
      <c r="J25" s="140">
        <f>データ加工!J25</f>
        <v>185</v>
      </c>
      <c r="K25" s="144">
        <f>データ加工!K25</f>
        <v>2346</v>
      </c>
      <c r="L25" s="21">
        <f>データ加工!L25</f>
        <v>796</v>
      </c>
      <c r="M25" s="141">
        <f>データ加工!M25</f>
        <v>33.930093776641087</v>
      </c>
      <c r="O25" s="80" t="s">
        <v>319</v>
      </c>
    </row>
    <row r="26" spans="1:16" ht="14.25" thickBot="1" x14ac:dyDescent="0.2">
      <c r="A26" s="11" t="s">
        <v>28</v>
      </c>
      <c r="B26" s="2">
        <f>データ加工!B26</f>
        <v>0</v>
      </c>
      <c r="C26" s="5">
        <f>データ加工!C26</f>
        <v>0</v>
      </c>
      <c r="D26" s="5">
        <f>データ加工!D26</f>
        <v>0</v>
      </c>
      <c r="E26" s="5">
        <f>データ加工!E26</f>
        <v>0</v>
      </c>
      <c r="F26" s="5">
        <f>データ加工!F26</f>
        <v>0</v>
      </c>
      <c r="G26" s="5">
        <f>データ加工!G26</f>
        <v>0</v>
      </c>
      <c r="H26" s="5">
        <f>データ加工!H26</f>
        <v>0</v>
      </c>
      <c r="I26" s="5">
        <f>データ加工!I26</f>
        <v>0</v>
      </c>
      <c r="J26" s="140">
        <f>データ加工!J26</f>
        <v>0</v>
      </c>
      <c r="K26" s="142">
        <f>データ加工!K26</f>
        <v>0</v>
      </c>
      <c r="L26" s="21">
        <f>データ加工!L26</f>
        <v>0</v>
      </c>
      <c r="M26" s="141" t="e">
        <f>データ加工!M26</f>
        <v>#DIV/0!</v>
      </c>
      <c r="O26" s="198" t="s">
        <v>318</v>
      </c>
    </row>
    <row r="27" spans="1:16" ht="14.25" thickBot="1" x14ac:dyDescent="0.2">
      <c r="A27" s="11" t="s">
        <v>29</v>
      </c>
      <c r="B27" s="2">
        <f>データ加工!B27</f>
        <v>0</v>
      </c>
      <c r="C27" s="5">
        <f>データ加工!C27</f>
        <v>0</v>
      </c>
      <c r="D27" s="5">
        <f>データ加工!D27</f>
        <v>0</v>
      </c>
      <c r="E27" s="5">
        <f>データ加工!E27</f>
        <v>0</v>
      </c>
      <c r="F27" s="5">
        <f>データ加工!F27</f>
        <v>0</v>
      </c>
      <c r="G27" s="5">
        <f>データ加工!G27</f>
        <v>0</v>
      </c>
      <c r="H27" s="5">
        <f>データ加工!H27</f>
        <v>0</v>
      </c>
      <c r="I27" s="5">
        <f>データ加工!I27</f>
        <v>0</v>
      </c>
      <c r="J27" s="140">
        <f>データ加工!J27</f>
        <v>0</v>
      </c>
      <c r="K27" s="142">
        <f>データ加工!K27</f>
        <v>0</v>
      </c>
      <c r="L27" s="21">
        <f>データ加工!L27</f>
        <v>0</v>
      </c>
      <c r="M27" s="141" t="e">
        <f>データ加工!M27</f>
        <v>#DIV/0!</v>
      </c>
      <c r="O27" s="198" t="s">
        <v>320</v>
      </c>
    </row>
    <row r="28" spans="1:16" ht="14.25" thickBot="1" x14ac:dyDescent="0.2">
      <c r="A28" s="11" t="s">
        <v>30</v>
      </c>
      <c r="B28" s="2">
        <f>データ加工!B28</f>
        <v>0</v>
      </c>
      <c r="C28" s="5">
        <f>データ加工!C28</f>
        <v>0</v>
      </c>
      <c r="D28" s="5">
        <f>データ加工!D28</f>
        <v>0</v>
      </c>
      <c r="E28" s="5">
        <f>データ加工!E28</f>
        <v>0</v>
      </c>
      <c r="F28" s="5">
        <f>データ加工!F28</f>
        <v>0</v>
      </c>
      <c r="G28" s="5">
        <f>データ加工!G28</f>
        <v>0</v>
      </c>
      <c r="H28" s="5">
        <f>データ加工!H28</f>
        <v>0</v>
      </c>
      <c r="I28" s="5">
        <f>データ加工!I28</f>
        <v>0</v>
      </c>
      <c r="J28" s="140">
        <f>データ加工!J28</f>
        <v>0</v>
      </c>
      <c r="K28" s="142">
        <f>データ加工!K28</f>
        <v>0</v>
      </c>
      <c r="L28" s="21">
        <f>データ加工!L28</f>
        <v>0</v>
      </c>
      <c r="M28" s="141" t="e">
        <f>データ加工!M28</f>
        <v>#DIV/0!</v>
      </c>
    </row>
    <row r="29" spans="1:16" ht="14.25" thickBot="1" x14ac:dyDescent="0.2">
      <c r="A29" s="11" t="s">
        <v>31</v>
      </c>
      <c r="B29" s="2">
        <f>データ加工!B29</f>
        <v>0</v>
      </c>
      <c r="C29" s="5">
        <f>データ加工!C29</f>
        <v>0</v>
      </c>
      <c r="D29" s="5">
        <f>データ加工!D29</f>
        <v>0</v>
      </c>
      <c r="E29" s="5">
        <f>データ加工!E29</f>
        <v>0</v>
      </c>
      <c r="F29" s="5">
        <f>データ加工!F29</f>
        <v>0</v>
      </c>
      <c r="G29" s="5">
        <f>データ加工!G29</f>
        <v>0</v>
      </c>
      <c r="H29" s="5">
        <f>データ加工!H29</f>
        <v>0</v>
      </c>
      <c r="I29" s="5">
        <f>データ加工!I29</f>
        <v>0</v>
      </c>
      <c r="J29" s="140">
        <f>データ加工!J29</f>
        <v>0</v>
      </c>
      <c r="K29" s="142">
        <f>データ加工!K29</f>
        <v>0</v>
      </c>
      <c r="L29" s="21">
        <f>データ加工!L29</f>
        <v>0</v>
      </c>
      <c r="M29" s="141" t="e">
        <f>データ加工!M29</f>
        <v>#DIV/0!</v>
      </c>
    </row>
    <row r="30" spans="1:16" ht="14.25" thickBot="1" x14ac:dyDescent="0.2">
      <c r="A30" s="11" t="s">
        <v>32</v>
      </c>
      <c r="B30" s="2">
        <f>データ加工!B30</f>
        <v>0</v>
      </c>
      <c r="C30" s="5">
        <f>データ加工!C30</f>
        <v>0</v>
      </c>
      <c r="D30" s="5">
        <f>データ加工!D30</f>
        <v>0</v>
      </c>
      <c r="E30" s="5">
        <f>データ加工!E30</f>
        <v>0</v>
      </c>
      <c r="F30" s="5">
        <f>データ加工!F30</f>
        <v>0</v>
      </c>
      <c r="G30" s="5">
        <f>データ加工!G30</f>
        <v>0</v>
      </c>
      <c r="H30" s="5">
        <f>データ加工!H30</f>
        <v>0</v>
      </c>
      <c r="I30" s="5">
        <f>データ加工!I30</f>
        <v>0</v>
      </c>
      <c r="J30" s="140">
        <f>データ加工!J30</f>
        <v>0</v>
      </c>
      <c r="K30" s="142">
        <f>データ加工!K30</f>
        <v>0</v>
      </c>
      <c r="L30" s="21">
        <f>データ加工!L30</f>
        <v>0</v>
      </c>
      <c r="M30" s="141" t="e">
        <f>データ加工!M30</f>
        <v>#DIV/0!</v>
      </c>
    </row>
    <row r="31" spans="1:16" ht="14.25" thickBot="1" x14ac:dyDescent="0.2">
      <c r="A31" s="11" t="s">
        <v>33</v>
      </c>
      <c r="B31" s="2">
        <f>データ加工!B31</f>
        <v>0</v>
      </c>
      <c r="C31" s="5">
        <f>データ加工!C31</f>
        <v>0</v>
      </c>
      <c r="D31" s="5">
        <f>データ加工!D31</f>
        <v>0</v>
      </c>
      <c r="E31" s="5">
        <f>データ加工!E31</f>
        <v>0</v>
      </c>
      <c r="F31" s="5">
        <f>データ加工!F31</f>
        <v>0</v>
      </c>
      <c r="G31" s="5">
        <f>データ加工!G31</f>
        <v>0</v>
      </c>
      <c r="H31" s="5">
        <f>データ加工!H31</f>
        <v>0</v>
      </c>
      <c r="I31" s="5">
        <f>データ加工!I31</f>
        <v>0</v>
      </c>
      <c r="J31" s="140">
        <f>データ加工!J31</f>
        <v>0</v>
      </c>
      <c r="K31" s="142">
        <f>データ加工!K31</f>
        <v>0</v>
      </c>
      <c r="L31" s="21">
        <f>データ加工!L31</f>
        <v>0</v>
      </c>
      <c r="M31" s="141" t="e">
        <f>データ加工!M31</f>
        <v>#DIV/0!</v>
      </c>
    </row>
    <row r="32" spans="1:16" ht="14.25" thickBot="1" x14ac:dyDescent="0.2">
      <c r="A32" s="11" t="s">
        <v>34</v>
      </c>
      <c r="B32" s="2">
        <f>データ加工!B32</f>
        <v>0</v>
      </c>
      <c r="C32" s="5">
        <f>データ加工!C32</f>
        <v>0</v>
      </c>
      <c r="D32" s="5">
        <f>データ加工!D32</f>
        <v>0</v>
      </c>
      <c r="E32" s="5">
        <f>データ加工!E32</f>
        <v>0</v>
      </c>
      <c r="F32" s="5">
        <f>データ加工!F32</f>
        <v>0</v>
      </c>
      <c r="G32" s="5">
        <f>データ加工!G32</f>
        <v>0</v>
      </c>
      <c r="H32" s="5">
        <f>データ加工!H32</f>
        <v>0</v>
      </c>
      <c r="I32" s="5">
        <f>データ加工!I32</f>
        <v>0</v>
      </c>
      <c r="J32" s="140">
        <f>データ加工!J32</f>
        <v>0</v>
      </c>
      <c r="K32" s="142">
        <f>データ加工!K32</f>
        <v>0</v>
      </c>
      <c r="L32" s="21">
        <f>データ加工!L32</f>
        <v>0</v>
      </c>
      <c r="M32" s="141" t="e">
        <f>データ加工!M32</f>
        <v>#DIV/0!</v>
      </c>
    </row>
    <row r="33" spans="1:13" ht="14.25" thickBot="1" x14ac:dyDescent="0.2">
      <c r="A33" s="11" t="s">
        <v>35</v>
      </c>
      <c r="B33" s="2">
        <f>データ加工!B33</f>
        <v>0</v>
      </c>
      <c r="C33" s="5">
        <f>データ加工!C33</f>
        <v>0</v>
      </c>
      <c r="D33" s="5">
        <f>データ加工!D33</f>
        <v>0</v>
      </c>
      <c r="E33" s="5">
        <f>データ加工!E33</f>
        <v>0</v>
      </c>
      <c r="F33" s="5">
        <f>データ加工!F33</f>
        <v>0</v>
      </c>
      <c r="G33" s="5">
        <f>データ加工!G33</f>
        <v>0</v>
      </c>
      <c r="H33" s="5">
        <f>データ加工!H33</f>
        <v>0</v>
      </c>
      <c r="I33" s="5">
        <f>データ加工!I33</f>
        <v>0</v>
      </c>
      <c r="J33" s="140">
        <f>データ加工!J33</f>
        <v>0</v>
      </c>
      <c r="K33" s="142">
        <f>データ加工!K33</f>
        <v>0</v>
      </c>
      <c r="L33" s="21">
        <f>データ加工!L33</f>
        <v>0</v>
      </c>
      <c r="M33" s="141" t="e">
        <f>データ加工!M33</f>
        <v>#DIV/0!</v>
      </c>
    </row>
    <row r="34" spans="1:13" ht="14.25" thickBot="1" x14ac:dyDescent="0.2">
      <c r="A34" s="11" t="s">
        <v>36</v>
      </c>
      <c r="B34" s="2">
        <f>データ加工!B34</f>
        <v>0</v>
      </c>
      <c r="C34" s="5">
        <f>データ加工!C34</f>
        <v>0</v>
      </c>
      <c r="D34" s="5">
        <f>データ加工!D34</f>
        <v>0</v>
      </c>
      <c r="E34" s="5">
        <f>データ加工!E34</f>
        <v>0</v>
      </c>
      <c r="F34" s="5">
        <f>データ加工!F34</f>
        <v>0</v>
      </c>
      <c r="G34" s="5">
        <f>データ加工!G34</f>
        <v>0</v>
      </c>
      <c r="H34" s="5">
        <f>データ加工!H34</f>
        <v>0</v>
      </c>
      <c r="I34" s="5">
        <f>データ加工!I34</f>
        <v>0</v>
      </c>
      <c r="J34" s="140">
        <f>データ加工!J34</f>
        <v>0</v>
      </c>
      <c r="K34" s="142">
        <f>データ加工!K34</f>
        <v>0</v>
      </c>
      <c r="L34" s="21">
        <f>データ加工!L34</f>
        <v>0</v>
      </c>
      <c r="M34" s="141" t="e">
        <f>データ加工!M34</f>
        <v>#DIV/0!</v>
      </c>
    </row>
    <row r="35" spans="1:13" ht="14.25" thickBot="1" x14ac:dyDescent="0.2">
      <c r="A35" s="11" t="s">
        <v>37</v>
      </c>
      <c r="B35" s="2">
        <f>データ加工!B35</f>
        <v>0</v>
      </c>
      <c r="C35" s="5">
        <f>データ加工!C35</f>
        <v>0</v>
      </c>
      <c r="D35" s="5">
        <f>データ加工!D35</f>
        <v>0</v>
      </c>
      <c r="E35" s="5">
        <f>データ加工!E35</f>
        <v>0</v>
      </c>
      <c r="F35" s="5">
        <f>データ加工!F35</f>
        <v>0</v>
      </c>
      <c r="G35" s="5">
        <f>データ加工!G35</f>
        <v>0</v>
      </c>
      <c r="H35" s="5">
        <f>データ加工!H35</f>
        <v>0</v>
      </c>
      <c r="I35" s="5">
        <f>データ加工!I35</f>
        <v>0</v>
      </c>
      <c r="J35" s="140">
        <f>データ加工!J35</f>
        <v>0</v>
      </c>
      <c r="K35" s="142">
        <f>データ加工!K35</f>
        <v>0</v>
      </c>
      <c r="L35" s="21">
        <f>データ加工!L35</f>
        <v>0</v>
      </c>
      <c r="M35" s="141" t="e">
        <f>データ加工!M35</f>
        <v>#DIV/0!</v>
      </c>
    </row>
    <row r="36" spans="1:13" ht="14.25" thickBot="1" x14ac:dyDescent="0.2">
      <c r="A36" s="11" t="s">
        <v>38</v>
      </c>
      <c r="B36" s="2">
        <f>データ加工!B36</f>
        <v>0</v>
      </c>
      <c r="C36" s="5">
        <f>データ加工!C36</f>
        <v>0</v>
      </c>
      <c r="D36" s="5">
        <f>データ加工!D36</f>
        <v>0</v>
      </c>
      <c r="E36" s="5">
        <f>データ加工!E36</f>
        <v>0</v>
      </c>
      <c r="F36" s="5">
        <f>データ加工!F36</f>
        <v>0</v>
      </c>
      <c r="G36" s="5">
        <f>データ加工!G36</f>
        <v>0</v>
      </c>
      <c r="H36" s="5">
        <f>データ加工!H36</f>
        <v>0</v>
      </c>
      <c r="I36" s="5">
        <f>データ加工!I36</f>
        <v>0</v>
      </c>
      <c r="J36" s="140">
        <f>データ加工!J36</f>
        <v>0</v>
      </c>
      <c r="K36" s="142">
        <f>データ加工!K36</f>
        <v>0</v>
      </c>
      <c r="L36" s="21">
        <f>データ加工!L36</f>
        <v>0</v>
      </c>
      <c r="M36" s="141" t="e">
        <f>データ加工!M36</f>
        <v>#DIV/0!</v>
      </c>
    </row>
    <row r="37" spans="1:13" ht="14.25" thickBot="1" x14ac:dyDescent="0.2">
      <c r="A37" s="11" t="s">
        <v>39</v>
      </c>
      <c r="B37" s="2">
        <f>データ加工!B37</f>
        <v>0</v>
      </c>
      <c r="C37" s="5">
        <f>データ加工!C37</f>
        <v>0</v>
      </c>
      <c r="D37" s="5">
        <f>データ加工!D37</f>
        <v>0</v>
      </c>
      <c r="E37" s="5">
        <f>データ加工!E37</f>
        <v>0</v>
      </c>
      <c r="F37" s="5">
        <f>データ加工!F37</f>
        <v>0</v>
      </c>
      <c r="G37" s="5">
        <f>データ加工!G37</f>
        <v>0</v>
      </c>
      <c r="H37" s="5">
        <f>データ加工!H37</f>
        <v>0</v>
      </c>
      <c r="I37" s="5">
        <f>データ加工!I37</f>
        <v>0</v>
      </c>
      <c r="J37" s="140">
        <f>データ加工!J37</f>
        <v>0</v>
      </c>
      <c r="K37" s="142">
        <f>データ加工!K37</f>
        <v>0</v>
      </c>
      <c r="L37" s="21">
        <f>データ加工!L37</f>
        <v>0</v>
      </c>
      <c r="M37" s="141" t="e">
        <f>データ加工!M37</f>
        <v>#DIV/0!</v>
      </c>
    </row>
    <row r="38" spans="1:13" ht="14.25" thickBot="1" x14ac:dyDescent="0.2">
      <c r="A38" s="11" t="s">
        <v>40</v>
      </c>
      <c r="B38" s="2">
        <f>データ加工!B38</f>
        <v>0</v>
      </c>
      <c r="C38" s="5">
        <f>データ加工!C38</f>
        <v>0</v>
      </c>
      <c r="D38" s="5">
        <f>データ加工!D38</f>
        <v>0</v>
      </c>
      <c r="E38" s="5">
        <f>データ加工!E38</f>
        <v>0</v>
      </c>
      <c r="F38" s="5">
        <f>データ加工!F38</f>
        <v>0</v>
      </c>
      <c r="G38" s="5">
        <f>データ加工!G38</f>
        <v>0</v>
      </c>
      <c r="H38" s="5">
        <f>データ加工!H38</f>
        <v>0</v>
      </c>
      <c r="I38" s="5">
        <f>データ加工!I38</f>
        <v>0</v>
      </c>
      <c r="J38" s="140">
        <f>データ加工!J38</f>
        <v>0</v>
      </c>
      <c r="K38" s="142">
        <f>データ加工!K38</f>
        <v>0</v>
      </c>
      <c r="L38" s="21">
        <f>データ加工!L38</f>
        <v>0</v>
      </c>
      <c r="M38" s="141" t="e">
        <f>データ加工!M38</f>
        <v>#DIV/0!</v>
      </c>
    </row>
    <row r="39" spans="1:13" ht="14.25" thickBot="1" x14ac:dyDescent="0.2">
      <c r="A39" s="11" t="s">
        <v>41</v>
      </c>
      <c r="B39" s="2">
        <f>データ加工!B39</f>
        <v>0</v>
      </c>
      <c r="C39" s="5">
        <f>データ加工!C39</f>
        <v>0</v>
      </c>
      <c r="D39" s="5">
        <f>データ加工!D39</f>
        <v>0</v>
      </c>
      <c r="E39" s="5">
        <f>データ加工!E39</f>
        <v>0</v>
      </c>
      <c r="F39" s="5">
        <f>データ加工!F39</f>
        <v>0</v>
      </c>
      <c r="G39" s="5">
        <f>データ加工!G39</f>
        <v>0</v>
      </c>
      <c r="H39" s="5">
        <f>データ加工!H39</f>
        <v>0</v>
      </c>
      <c r="I39" s="5">
        <f>データ加工!I39</f>
        <v>0</v>
      </c>
      <c r="J39" s="140">
        <f>データ加工!J39</f>
        <v>0</v>
      </c>
      <c r="K39" s="142">
        <f>データ加工!K39</f>
        <v>0</v>
      </c>
      <c r="L39" s="21">
        <f>データ加工!L39</f>
        <v>0</v>
      </c>
      <c r="M39" s="141" t="e">
        <f>データ加工!M39</f>
        <v>#DIV/0!</v>
      </c>
    </row>
    <row r="40" spans="1:13" ht="14.25" thickBot="1" x14ac:dyDescent="0.2">
      <c r="A40" s="11" t="s">
        <v>42</v>
      </c>
      <c r="B40" s="2">
        <f>データ加工!B40</f>
        <v>0</v>
      </c>
      <c r="C40" s="5">
        <f>データ加工!C40</f>
        <v>0</v>
      </c>
      <c r="D40" s="5">
        <f>データ加工!D40</f>
        <v>0</v>
      </c>
      <c r="E40" s="5">
        <f>データ加工!E40</f>
        <v>0</v>
      </c>
      <c r="F40" s="5">
        <f>データ加工!F40</f>
        <v>0</v>
      </c>
      <c r="G40" s="5">
        <f>データ加工!G40</f>
        <v>0</v>
      </c>
      <c r="H40" s="5">
        <f>データ加工!H40</f>
        <v>0</v>
      </c>
      <c r="I40" s="5">
        <f>データ加工!I40</f>
        <v>0</v>
      </c>
      <c r="J40" s="140">
        <f>データ加工!J40</f>
        <v>0</v>
      </c>
      <c r="K40" s="142">
        <f>データ加工!K40</f>
        <v>0</v>
      </c>
      <c r="L40" s="21">
        <f>データ加工!L40</f>
        <v>0</v>
      </c>
      <c r="M40" s="141" t="e">
        <f>データ加工!M40</f>
        <v>#DIV/0!</v>
      </c>
    </row>
    <row r="41" spans="1:13" ht="14.25" thickBot="1" x14ac:dyDescent="0.2">
      <c r="A41" s="11" t="s">
        <v>43</v>
      </c>
      <c r="B41" s="2">
        <f>データ加工!B41</f>
        <v>0</v>
      </c>
      <c r="C41" s="5">
        <f>データ加工!C41</f>
        <v>0</v>
      </c>
      <c r="D41" s="5">
        <f>データ加工!D41</f>
        <v>0</v>
      </c>
      <c r="E41" s="5">
        <f>データ加工!E41</f>
        <v>0</v>
      </c>
      <c r="F41" s="5">
        <f>データ加工!F41</f>
        <v>0</v>
      </c>
      <c r="G41" s="5">
        <f>データ加工!G41</f>
        <v>0</v>
      </c>
      <c r="H41" s="5">
        <f>データ加工!H41</f>
        <v>0</v>
      </c>
      <c r="I41" s="5">
        <f>データ加工!I41</f>
        <v>0</v>
      </c>
      <c r="J41" s="140">
        <f>データ加工!J41</f>
        <v>0</v>
      </c>
      <c r="K41" s="142">
        <f>データ加工!K41</f>
        <v>0</v>
      </c>
      <c r="L41" s="21">
        <f>データ加工!L41</f>
        <v>0</v>
      </c>
      <c r="M41" s="141" t="e">
        <f>データ加工!M41</f>
        <v>#DIV/0!</v>
      </c>
    </row>
    <row r="42" spans="1:13" ht="14.25" thickBot="1" x14ac:dyDescent="0.2">
      <c r="A42" s="11" t="s">
        <v>44</v>
      </c>
      <c r="B42" s="2">
        <f>データ加工!B42</f>
        <v>0</v>
      </c>
      <c r="C42" s="5">
        <f>データ加工!C42</f>
        <v>0</v>
      </c>
      <c r="D42" s="5">
        <f>データ加工!D42</f>
        <v>0</v>
      </c>
      <c r="E42" s="5">
        <f>データ加工!E42</f>
        <v>0</v>
      </c>
      <c r="F42" s="5">
        <f>データ加工!F42</f>
        <v>0</v>
      </c>
      <c r="G42" s="5">
        <f>データ加工!G42</f>
        <v>0</v>
      </c>
      <c r="H42" s="5">
        <f>データ加工!H42</f>
        <v>0</v>
      </c>
      <c r="I42" s="5">
        <f>データ加工!I42</f>
        <v>0</v>
      </c>
      <c r="J42" s="140">
        <f>データ加工!J42</f>
        <v>0</v>
      </c>
      <c r="K42" s="142">
        <f>データ加工!K42</f>
        <v>0</v>
      </c>
      <c r="L42" s="21">
        <f>データ加工!L42</f>
        <v>0</v>
      </c>
      <c r="M42" s="141" t="e">
        <f>データ加工!M42</f>
        <v>#DIV/0!</v>
      </c>
    </row>
    <row r="43" spans="1:13" ht="14.25" thickBot="1" x14ac:dyDescent="0.2">
      <c r="A43" s="11" t="s">
        <v>45</v>
      </c>
      <c r="B43" s="2">
        <f>データ加工!B43</f>
        <v>0</v>
      </c>
      <c r="C43" s="5">
        <f>データ加工!C43</f>
        <v>0</v>
      </c>
      <c r="D43" s="5">
        <f>データ加工!D43</f>
        <v>0</v>
      </c>
      <c r="E43" s="5">
        <f>データ加工!E43</f>
        <v>0</v>
      </c>
      <c r="F43" s="5">
        <f>データ加工!F43</f>
        <v>0</v>
      </c>
      <c r="G43" s="5">
        <f>データ加工!G43</f>
        <v>0</v>
      </c>
      <c r="H43" s="5">
        <f>データ加工!H43</f>
        <v>0</v>
      </c>
      <c r="I43" s="5">
        <f>データ加工!I43</f>
        <v>0</v>
      </c>
      <c r="J43" s="140">
        <f>データ加工!J43</f>
        <v>0</v>
      </c>
      <c r="K43" s="142">
        <f>データ加工!K43</f>
        <v>0</v>
      </c>
      <c r="L43" s="21">
        <f>データ加工!L43</f>
        <v>0</v>
      </c>
      <c r="M43" s="141" t="e">
        <f>データ加工!M43</f>
        <v>#DIV/0!</v>
      </c>
    </row>
    <row r="44" spans="1:13" ht="14.25" thickBot="1" x14ac:dyDescent="0.2">
      <c r="A44" s="11" t="s">
        <v>46</v>
      </c>
      <c r="B44" s="2">
        <f>データ加工!B44</f>
        <v>0</v>
      </c>
      <c r="C44" s="5">
        <f>データ加工!C44</f>
        <v>0</v>
      </c>
      <c r="D44" s="5">
        <f>データ加工!D44</f>
        <v>0</v>
      </c>
      <c r="E44" s="5">
        <f>データ加工!E44</f>
        <v>0</v>
      </c>
      <c r="F44" s="5">
        <f>データ加工!F44</f>
        <v>0</v>
      </c>
      <c r="G44" s="5">
        <f>データ加工!G44</f>
        <v>0</v>
      </c>
      <c r="H44" s="5">
        <f>データ加工!H44</f>
        <v>0</v>
      </c>
      <c r="I44" s="5">
        <f>データ加工!I44</f>
        <v>0</v>
      </c>
      <c r="J44" s="140">
        <f>データ加工!J44</f>
        <v>0</v>
      </c>
      <c r="K44" s="142">
        <f>データ加工!K44</f>
        <v>0</v>
      </c>
      <c r="L44" s="21">
        <f>データ加工!L44</f>
        <v>0</v>
      </c>
      <c r="M44" s="141" t="e">
        <f>データ加工!M44</f>
        <v>#DIV/0!</v>
      </c>
    </row>
    <row r="45" spans="1:13" ht="14.25" thickBot="1" x14ac:dyDescent="0.2">
      <c r="A45" s="11" t="s">
        <v>47</v>
      </c>
      <c r="B45" s="2">
        <f>データ加工!B45</f>
        <v>0</v>
      </c>
      <c r="C45" s="5">
        <f>データ加工!C45</f>
        <v>0</v>
      </c>
      <c r="D45" s="5">
        <f>データ加工!D45</f>
        <v>0</v>
      </c>
      <c r="E45" s="5">
        <f>データ加工!E45</f>
        <v>0</v>
      </c>
      <c r="F45" s="5">
        <f>データ加工!F45</f>
        <v>0</v>
      </c>
      <c r="G45" s="5">
        <f>データ加工!G45</f>
        <v>0</v>
      </c>
      <c r="H45" s="5">
        <f>データ加工!H45</f>
        <v>0</v>
      </c>
      <c r="I45" s="5">
        <f>データ加工!I45</f>
        <v>0</v>
      </c>
      <c r="J45" s="140">
        <f>データ加工!J45</f>
        <v>0</v>
      </c>
      <c r="K45" s="142">
        <f>データ加工!K45</f>
        <v>0</v>
      </c>
      <c r="L45" s="21">
        <f>データ加工!L45</f>
        <v>0</v>
      </c>
      <c r="M45" s="141" t="e">
        <f>データ加工!M45</f>
        <v>#DIV/0!</v>
      </c>
    </row>
    <row r="46" spans="1:13" ht="14.25" thickBot="1" x14ac:dyDescent="0.2">
      <c r="A46" s="11" t="s">
        <v>48</v>
      </c>
      <c r="B46" s="2">
        <f>データ加工!B46</f>
        <v>0</v>
      </c>
      <c r="C46" s="5">
        <f>データ加工!C46</f>
        <v>0</v>
      </c>
      <c r="D46" s="5">
        <f>データ加工!D46</f>
        <v>0</v>
      </c>
      <c r="E46" s="5">
        <f>データ加工!E46</f>
        <v>0</v>
      </c>
      <c r="F46" s="5">
        <f>データ加工!F46</f>
        <v>0</v>
      </c>
      <c r="G46" s="5">
        <f>データ加工!G46</f>
        <v>0</v>
      </c>
      <c r="H46" s="5">
        <f>データ加工!H46</f>
        <v>0</v>
      </c>
      <c r="I46" s="5">
        <f>データ加工!I46</f>
        <v>0</v>
      </c>
      <c r="J46" s="140">
        <f>データ加工!J46</f>
        <v>0</v>
      </c>
      <c r="K46" s="142">
        <f>データ加工!K46</f>
        <v>0</v>
      </c>
      <c r="L46" s="21">
        <f>データ加工!L46</f>
        <v>0</v>
      </c>
      <c r="M46" s="141" t="e">
        <f>データ加工!M46</f>
        <v>#DIV/0!</v>
      </c>
    </row>
    <row r="47" spans="1:13" ht="14.25" thickBot="1" x14ac:dyDescent="0.2">
      <c r="A47" s="11" t="s">
        <v>49</v>
      </c>
      <c r="B47" s="2">
        <f>データ加工!B47</f>
        <v>0</v>
      </c>
      <c r="C47" s="5">
        <f>データ加工!C47</f>
        <v>0</v>
      </c>
      <c r="D47" s="5">
        <f>データ加工!D47</f>
        <v>0</v>
      </c>
      <c r="E47" s="5">
        <f>データ加工!E47</f>
        <v>0</v>
      </c>
      <c r="F47" s="5">
        <f>データ加工!F47</f>
        <v>0</v>
      </c>
      <c r="G47" s="5">
        <f>データ加工!G47</f>
        <v>0</v>
      </c>
      <c r="H47" s="5">
        <f>データ加工!H47</f>
        <v>0</v>
      </c>
      <c r="I47" s="5">
        <f>データ加工!I47</f>
        <v>0</v>
      </c>
      <c r="J47" s="140">
        <f>データ加工!J47</f>
        <v>0</v>
      </c>
      <c r="K47" s="142">
        <f>データ加工!K47</f>
        <v>0</v>
      </c>
      <c r="L47" s="21">
        <f>データ加工!L47</f>
        <v>0</v>
      </c>
      <c r="M47" s="141" t="e">
        <f>データ加工!M47</f>
        <v>#DIV/0!</v>
      </c>
    </row>
    <row r="48" spans="1:13" ht="14.25" thickBot="1" x14ac:dyDescent="0.2">
      <c r="A48" s="11" t="s">
        <v>50</v>
      </c>
      <c r="B48" s="2">
        <f>データ加工!B48</f>
        <v>0</v>
      </c>
      <c r="C48" s="5">
        <f>データ加工!C48</f>
        <v>0</v>
      </c>
      <c r="D48" s="5">
        <f>データ加工!D48</f>
        <v>0</v>
      </c>
      <c r="E48" s="5">
        <f>データ加工!E48</f>
        <v>0</v>
      </c>
      <c r="F48" s="5">
        <f>データ加工!F48</f>
        <v>0</v>
      </c>
      <c r="G48" s="5">
        <f>データ加工!G48</f>
        <v>0</v>
      </c>
      <c r="H48" s="5">
        <f>データ加工!H48</f>
        <v>0</v>
      </c>
      <c r="I48" s="5">
        <f>データ加工!I48</f>
        <v>0</v>
      </c>
      <c r="J48" s="140">
        <f>データ加工!J48</f>
        <v>0</v>
      </c>
      <c r="K48" s="142">
        <f>データ加工!K48</f>
        <v>0</v>
      </c>
      <c r="L48" s="21">
        <f>データ加工!L48</f>
        <v>0</v>
      </c>
      <c r="M48" s="141" t="e">
        <f>データ加工!M48</f>
        <v>#DIV/0!</v>
      </c>
    </row>
    <row r="49" spans="1:14" ht="14.25" thickBot="1" x14ac:dyDescent="0.2">
      <c r="A49" s="11" t="s">
        <v>51</v>
      </c>
      <c r="B49" s="2">
        <f>データ加工!B49</f>
        <v>0</v>
      </c>
      <c r="C49" s="5">
        <f>データ加工!C49</f>
        <v>0</v>
      </c>
      <c r="D49" s="5">
        <f>データ加工!D49</f>
        <v>0</v>
      </c>
      <c r="E49" s="5">
        <f>データ加工!E49</f>
        <v>0</v>
      </c>
      <c r="F49" s="5">
        <f>データ加工!F49</f>
        <v>0</v>
      </c>
      <c r="G49" s="5">
        <f>データ加工!G49</f>
        <v>0</v>
      </c>
      <c r="H49" s="5">
        <f>データ加工!H49</f>
        <v>0</v>
      </c>
      <c r="I49" s="5">
        <f>データ加工!I49</f>
        <v>0</v>
      </c>
      <c r="J49" s="140">
        <f>データ加工!J49</f>
        <v>0</v>
      </c>
      <c r="K49" s="142">
        <f>データ加工!K49</f>
        <v>0</v>
      </c>
      <c r="L49" s="21">
        <f>データ加工!L49</f>
        <v>0</v>
      </c>
      <c r="M49" s="141" t="e">
        <f>データ加工!M49</f>
        <v>#DIV/0!</v>
      </c>
    </row>
    <row r="50" spans="1:14" ht="14.25" thickBot="1" x14ac:dyDescent="0.2">
      <c r="A50" s="11" t="s">
        <v>52</v>
      </c>
      <c r="B50" s="2">
        <f>データ加工!B50</f>
        <v>0</v>
      </c>
      <c r="C50" s="5">
        <f>データ加工!C50</f>
        <v>0</v>
      </c>
      <c r="D50" s="5">
        <f>データ加工!D50</f>
        <v>0</v>
      </c>
      <c r="E50" s="5">
        <f>データ加工!E50</f>
        <v>0</v>
      </c>
      <c r="F50" s="5">
        <f>データ加工!F50</f>
        <v>0</v>
      </c>
      <c r="G50" s="5">
        <f>データ加工!G50</f>
        <v>0</v>
      </c>
      <c r="H50" s="5">
        <f>データ加工!H50</f>
        <v>0</v>
      </c>
      <c r="I50" s="5">
        <f>データ加工!I50</f>
        <v>0</v>
      </c>
      <c r="J50" s="140">
        <f>データ加工!J50</f>
        <v>0</v>
      </c>
      <c r="K50" s="142">
        <f>データ加工!K50</f>
        <v>0</v>
      </c>
      <c r="L50" s="21">
        <f>データ加工!L50</f>
        <v>0</v>
      </c>
      <c r="M50" s="141" t="e">
        <f>データ加工!M50</f>
        <v>#DIV/0!</v>
      </c>
    </row>
    <row r="51" spans="1:14" ht="14.25" thickBot="1" x14ac:dyDescent="0.2">
      <c r="A51" s="11" t="s">
        <v>53</v>
      </c>
      <c r="B51" s="2">
        <f>データ加工!B51</f>
        <v>0</v>
      </c>
      <c r="C51" s="5">
        <f>データ加工!C51</f>
        <v>0</v>
      </c>
      <c r="D51" s="5">
        <f>データ加工!D51</f>
        <v>0</v>
      </c>
      <c r="E51" s="5">
        <f>データ加工!E51</f>
        <v>0</v>
      </c>
      <c r="F51" s="5">
        <f>データ加工!F51</f>
        <v>0</v>
      </c>
      <c r="G51" s="5">
        <f>データ加工!G51</f>
        <v>0</v>
      </c>
      <c r="H51" s="5">
        <f>データ加工!H51</f>
        <v>0</v>
      </c>
      <c r="I51" s="5">
        <f>データ加工!I51</f>
        <v>0</v>
      </c>
      <c r="J51" s="140">
        <f>データ加工!J51</f>
        <v>0</v>
      </c>
      <c r="K51" s="142">
        <f>データ加工!K51</f>
        <v>0</v>
      </c>
      <c r="L51" s="21">
        <f>データ加工!L51</f>
        <v>0</v>
      </c>
      <c r="M51" s="141" t="e">
        <f>データ加工!M51</f>
        <v>#DIV/0!</v>
      </c>
    </row>
    <row r="52" spans="1:14" ht="14.25" thickBot="1" x14ac:dyDescent="0.2">
      <c r="A52" s="11" t="s">
        <v>54</v>
      </c>
      <c r="B52" s="2">
        <f>データ加工!B52</f>
        <v>0</v>
      </c>
      <c r="C52" s="5">
        <f>データ加工!C52</f>
        <v>0</v>
      </c>
      <c r="D52" s="5">
        <f>データ加工!D52</f>
        <v>0</v>
      </c>
      <c r="E52" s="5">
        <f>データ加工!E52</f>
        <v>0</v>
      </c>
      <c r="F52" s="5">
        <f>データ加工!F52</f>
        <v>0</v>
      </c>
      <c r="G52" s="5">
        <f>データ加工!G52</f>
        <v>0</v>
      </c>
      <c r="H52" s="5">
        <f>データ加工!H52</f>
        <v>0</v>
      </c>
      <c r="I52" s="5">
        <f>データ加工!I52</f>
        <v>0</v>
      </c>
      <c r="J52" s="140">
        <f>データ加工!J52</f>
        <v>0</v>
      </c>
      <c r="K52" s="142">
        <f>データ加工!K52</f>
        <v>0</v>
      </c>
      <c r="L52" s="21">
        <f>データ加工!L52</f>
        <v>0</v>
      </c>
      <c r="M52" s="141" t="e">
        <f>データ加工!M52</f>
        <v>#DIV/0!</v>
      </c>
    </row>
    <row r="53" spans="1:14" ht="14.25" thickBot="1" x14ac:dyDescent="0.2">
      <c r="A53" s="11" t="s">
        <v>55</v>
      </c>
      <c r="B53" s="2">
        <f>データ加工!B53</f>
        <v>0</v>
      </c>
      <c r="C53" s="5">
        <f>データ加工!C53</f>
        <v>0</v>
      </c>
      <c r="D53" s="5">
        <f>データ加工!D53</f>
        <v>0</v>
      </c>
      <c r="E53" s="5">
        <f>データ加工!E53</f>
        <v>0</v>
      </c>
      <c r="F53" s="5">
        <f>データ加工!F53</f>
        <v>0</v>
      </c>
      <c r="G53" s="5">
        <f>データ加工!G53</f>
        <v>0</v>
      </c>
      <c r="H53" s="5">
        <f>データ加工!H53</f>
        <v>0</v>
      </c>
      <c r="I53" s="5">
        <f>データ加工!I53</f>
        <v>0</v>
      </c>
      <c r="J53" s="140">
        <f>データ加工!J53</f>
        <v>0</v>
      </c>
      <c r="K53" s="142">
        <f>データ加工!K53</f>
        <v>0</v>
      </c>
      <c r="L53" s="21">
        <f>データ加工!L53</f>
        <v>0</v>
      </c>
      <c r="M53" s="141" t="e">
        <f>データ加工!M53</f>
        <v>#DIV/0!</v>
      </c>
    </row>
    <row r="54" spans="1:14" ht="14.25" thickBot="1" x14ac:dyDescent="0.2">
      <c r="A54" s="11" t="s">
        <v>56</v>
      </c>
      <c r="B54" s="2">
        <f>データ加工!B54</f>
        <v>0</v>
      </c>
      <c r="C54" s="5">
        <f>データ加工!C54</f>
        <v>0</v>
      </c>
      <c r="D54" s="5">
        <f>データ加工!D54</f>
        <v>0</v>
      </c>
      <c r="E54" s="5">
        <f>データ加工!E54</f>
        <v>0</v>
      </c>
      <c r="F54" s="5">
        <f>データ加工!F54</f>
        <v>0</v>
      </c>
      <c r="G54" s="5">
        <f>データ加工!G54</f>
        <v>0</v>
      </c>
      <c r="H54" s="5">
        <f>データ加工!H54</f>
        <v>0</v>
      </c>
      <c r="I54" s="5">
        <f>データ加工!I54</f>
        <v>0</v>
      </c>
      <c r="J54" s="140">
        <f>データ加工!J54</f>
        <v>0</v>
      </c>
      <c r="K54" s="142">
        <f>データ加工!K54</f>
        <v>0</v>
      </c>
      <c r="L54" s="21">
        <f>データ加工!L54</f>
        <v>0</v>
      </c>
      <c r="M54" s="141" t="e">
        <f>データ加工!M54</f>
        <v>#DIV/0!</v>
      </c>
    </row>
    <row r="55" spans="1:14" ht="14.25" thickBot="1" x14ac:dyDescent="0.2">
      <c r="A55" s="11"/>
      <c r="B55" s="2">
        <f>データ加工!B55</f>
        <v>0</v>
      </c>
      <c r="C55" s="5">
        <f>データ加工!C55</f>
        <v>0</v>
      </c>
      <c r="D55" s="5">
        <f>データ加工!D55</f>
        <v>0</v>
      </c>
      <c r="E55" s="5">
        <f>データ加工!E55</f>
        <v>0</v>
      </c>
      <c r="F55" s="5">
        <f>データ加工!F55</f>
        <v>0</v>
      </c>
      <c r="G55" s="5">
        <f>データ加工!G55</f>
        <v>0</v>
      </c>
      <c r="H55" s="5">
        <f>データ加工!H55</f>
        <v>0</v>
      </c>
      <c r="I55" s="5">
        <f>データ加工!I55</f>
        <v>0</v>
      </c>
      <c r="J55" s="140">
        <f>データ加工!J55</f>
        <v>0</v>
      </c>
      <c r="K55" s="143">
        <f>データ加工!K55</f>
        <v>0</v>
      </c>
      <c r="L55" s="21">
        <f>データ加工!L55</f>
        <v>0</v>
      </c>
      <c r="M55" s="141" t="e">
        <f>データ加工!M55</f>
        <v>#DIV/0!</v>
      </c>
    </row>
    <row r="56" spans="1:14" x14ac:dyDescent="0.15">
      <c r="A56" s="20"/>
      <c r="C56" s="21"/>
      <c r="D56" s="21"/>
      <c r="E56" s="21"/>
      <c r="F56" s="21"/>
      <c r="G56" s="21"/>
      <c r="H56" s="21"/>
      <c r="I56" s="21"/>
      <c r="J56" s="21"/>
      <c r="K56" s="21"/>
    </row>
    <row r="57" spans="1:14" x14ac:dyDescent="0.15">
      <c r="B57" t="s">
        <v>124</v>
      </c>
      <c r="C57"/>
      <c r="D57"/>
      <c r="E57" t="s">
        <v>125</v>
      </c>
      <c r="F57"/>
      <c r="G57"/>
      <c r="H57"/>
      <c r="I57"/>
      <c r="J57"/>
      <c r="K57"/>
      <c r="L57"/>
      <c r="N57"/>
    </row>
    <row r="58" spans="1:14" ht="14.25" thickBot="1" x14ac:dyDescent="0.2">
      <c r="C58"/>
      <c r="E58" s="95" t="s">
        <v>250</v>
      </c>
      <c r="F58"/>
      <c r="G58"/>
      <c r="H58"/>
      <c r="I58"/>
      <c r="J58"/>
      <c r="K58"/>
      <c r="L58"/>
      <c r="N58"/>
    </row>
    <row r="59" spans="1:14" ht="14.25" thickBot="1" x14ac:dyDescent="0.2">
      <c r="C59" s="87" t="s">
        <v>188</v>
      </c>
      <c r="D59" s="87" t="s">
        <v>189</v>
      </c>
      <c r="E59" s="90" t="s">
        <v>190</v>
      </c>
      <c r="F59" s="90" t="s">
        <v>191</v>
      </c>
      <c r="G59" s="90" t="s">
        <v>192</v>
      </c>
      <c r="H59" s="90" t="s">
        <v>193</v>
      </c>
      <c r="I59" s="87" t="s">
        <v>280</v>
      </c>
      <c r="J59" s="92" t="s">
        <v>195</v>
      </c>
      <c r="K59" s="87" t="s">
        <v>196</v>
      </c>
    </row>
    <row r="60" spans="1:14" ht="18" customHeight="1" thickBot="1" x14ac:dyDescent="0.2">
      <c r="B60" s="19" t="str">
        <f>データ加工!B60</f>
        <v>年齢別人口</v>
      </c>
      <c r="C60" s="12">
        <f>データ加工!C60</f>
        <v>22866801</v>
      </c>
      <c r="D60" s="12">
        <f>データ加工!D60</f>
        <v>13720134</v>
      </c>
      <c r="E60" s="12">
        <f>データ加工!E60</f>
        <v>18127846</v>
      </c>
      <c r="F60" s="12">
        <f>データ加工!F60</f>
        <v>16774981</v>
      </c>
      <c r="G60" s="12">
        <f>データ加工!G60</f>
        <v>16308233</v>
      </c>
      <c r="H60" s="12">
        <f>データ加工!H60</f>
        <v>18247422</v>
      </c>
      <c r="I60" s="12">
        <f>データ加工!I60</f>
        <v>21035512</v>
      </c>
      <c r="J60" s="12">
        <f>データ加工!J60</f>
        <v>976423</v>
      </c>
      <c r="K60" s="12">
        <f>データ加工!K60</f>
        <v>128057352</v>
      </c>
    </row>
    <row r="61" spans="1:14" ht="14.25" thickBot="1" x14ac:dyDescent="0.2">
      <c r="C61" s="14"/>
      <c r="D61" s="14"/>
      <c r="E61" s="14"/>
      <c r="F61" s="14"/>
      <c r="G61" s="14"/>
      <c r="H61" s="14"/>
      <c r="I61" s="14"/>
      <c r="J61" s="14"/>
      <c r="K61" s="14"/>
    </row>
    <row r="62" spans="1:14" ht="14.25" thickBot="1" x14ac:dyDescent="0.2">
      <c r="B62" s="18" t="s">
        <v>279</v>
      </c>
      <c r="C62" s="14"/>
      <c r="D62" s="14"/>
      <c r="E62" s="14"/>
      <c r="F62" s="14"/>
      <c r="G62" s="14"/>
      <c r="H62" s="14"/>
      <c r="I62" s="14"/>
      <c r="J62" s="14"/>
      <c r="K62" s="14"/>
    </row>
    <row r="63" spans="1:14" ht="14.25" thickBot="1" x14ac:dyDescent="0.2">
      <c r="A63" s="9"/>
      <c r="B63" s="1" t="str">
        <f>B3</f>
        <v>商品・サービス（中分類）</v>
      </c>
      <c r="C63" s="216" t="s">
        <v>277</v>
      </c>
      <c r="D63" s="214"/>
      <c r="E63" s="214"/>
      <c r="F63" s="214"/>
      <c r="G63" s="214"/>
      <c r="H63" s="214"/>
      <c r="I63" s="214"/>
      <c r="J63" s="214"/>
      <c r="K63" s="222"/>
    </row>
    <row r="64" spans="1:14" ht="14.25" thickBot="1" x14ac:dyDescent="0.2">
      <c r="A64" s="10" t="s">
        <v>6</v>
      </c>
      <c r="B64" s="3"/>
      <c r="C64" s="129" t="s">
        <v>256</v>
      </c>
      <c r="D64" s="129" t="s">
        <v>257</v>
      </c>
      <c r="E64" s="129" t="s">
        <v>258</v>
      </c>
      <c r="F64" s="129" t="s">
        <v>259</v>
      </c>
      <c r="G64" s="129" t="s">
        <v>260</v>
      </c>
      <c r="H64" s="129" t="s">
        <v>261</v>
      </c>
      <c r="I64" s="129" t="s">
        <v>194</v>
      </c>
      <c r="J64" s="129" t="s">
        <v>262</v>
      </c>
      <c r="K64" s="46" t="s">
        <v>0</v>
      </c>
      <c r="N64"/>
    </row>
    <row r="65" spans="1:15" ht="15" thickTop="1" thickBot="1" x14ac:dyDescent="0.2">
      <c r="A65" s="11" t="s">
        <v>7</v>
      </c>
      <c r="B65" s="130" t="str">
        <f>B5</f>
        <v>健康食品</v>
      </c>
      <c r="C65" s="145">
        <f t="shared" ref="C65:I80" si="0">C5/C$60*100000</f>
        <v>4.3731521518904195E-3</v>
      </c>
      <c r="D65" s="146">
        <f t="shared" si="0"/>
        <v>1.0932837827968735</v>
      </c>
      <c r="E65" s="147">
        <f t="shared" si="0"/>
        <v>0.41372813957047072</v>
      </c>
      <c r="F65" s="148">
        <f t="shared" si="0"/>
        <v>0.37555929273481742</v>
      </c>
      <c r="G65" s="146">
        <f t="shared" si="0"/>
        <v>0.36178045776020001</v>
      </c>
      <c r="H65" s="146">
        <f t="shared" si="0"/>
        <v>0.37813560732031076</v>
      </c>
      <c r="I65" s="146">
        <f t="shared" si="0"/>
        <v>0.47063270910639116</v>
      </c>
      <c r="J65" s="146"/>
      <c r="K65" s="149">
        <f t="shared" ref="K65:K96" si="1">K5/K$60*100000</f>
        <v>0.43730406044941489</v>
      </c>
      <c r="N65"/>
    </row>
    <row r="66" spans="1:15" ht="14.25" thickBot="1" x14ac:dyDescent="0.2">
      <c r="A66" s="11" t="s">
        <v>8</v>
      </c>
      <c r="B66" s="130" t="str">
        <f t="shared" ref="B66:B115" si="2">B6</f>
        <v>化粧品</v>
      </c>
      <c r="C66" s="150">
        <f t="shared" si="0"/>
        <v>1.7492608607561678E-2</v>
      </c>
      <c r="D66" s="151">
        <f t="shared" si="0"/>
        <v>1.0859952242448945</v>
      </c>
      <c r="E66" s="152">
        <f t="shared" si="0"/>
        <v>0.19307313179955302</v>
      </c>
      <c r="F66" s="153">
        <f t="shared" si="0"/>
        <v>0.29806293074191859</v>
      </c>
      <c r="G66" s="151">
        <f t="shared" si="0"/>
        <v>0.27593424744422035</v>
      </c>
      <c r="H66" s="151">
        <f t="shared" si="0"/>
        <v>0.26305085726630312</v>
      </c>
      <c r="I66" s="151">
        <f t="shared" si="0"/>
        <v>0.21392395868472325</v>
      </c>
      <c r="J66" s="151"/>
      <c r="K66" s="154">
        <f t="shared" si="1"/>
        <v>0.31704544382582578</v>
      </c>
      <c r="N66"/>
    </row>
    <row r="67" spans="1:15" ht="14.25" thickBot="1" x14ac:dyDescent="0.2">
      <c r="A67" s="11" t="s">
        <v>9</v>
      </c>
      <c r="B67" s="130" t="str">
        <f t="shared" si="2"/>
        <v>ファンド型投資商品</v>
      </c>
      <c r="C67" s="150">
        <f t="shared" si="0"/>
        <v>1.7492608607561678E-2</v>
      </c>
      <c r="D67" s="151">
        <f t="shared" si="0"/>
        <v>0.13848261248760399</v>
      </c>
      <c r="E67" s="152">
        <f t="shared" si="0"/>
        <v>9.9294753496912996E-2</v>
      </c>
      <c r="F67" s="153">
        <f t="shared" si="0"/>
        <v>0.18479901705998952</v>
      </c>
      <c r="G67" s="151">
        <f t="shared" si="0"/>
        <v>0.20848365362452206</v>
      </c>
      <c r="H67" s="151">
        <f t="shared" si="0"/>
        <v>0.23016950010801526</v>
      </c>
      <c r="I67" s="151">
        <f t="shared" si="0"/>
        <v>0.23293942167892087</v>
      </c>
      <c r="J67" s="151"/>
      <c r="K67" s="154">
        <f t="shared" si="1"/>
        <v>0.17179802374798442</v>
      </c>
      <c r="N67"/>
    </row>
    <row r="68" spans="1:15" ht="14.25" thickBot="1" x14ac:dyDescent="0.2">
      <c r="A68" s="11" t="s">
        <v>10</v>
      </c>
      <c r="B68" s="130" t="str">
        <f t="shared" si="2"/>
        <v>商品一般</v>
      </c>
      <c r="C68" s="150">
        <f t="shared" si="0"/>
        <v>2.6238912911342518E-2</v>
      </c>
      <c r="D68" s="151">
        <f t="shared" si="0"/>
        <v>0.55393044995041596</v>
      </c>
      <c r="E68" s="152">
        <f t="shared" si="0"/>
        <v>0.12136025427400476</v>
      </c>
      <c r="F68" s="153">
        <f t="shared" si="0"/>
        <v>8.3457620607737204E-2</v>
      </c>
      <c r="G68" s="151">
        <f t="shared" si="0"/>
        <v>6.1318721654271192E-2</v>
      </c>
      <c r="H68" s="151">
        <f t="shared" si="0"/>
        <v>9.3163845281815705E-2</v>
      </c>
      <c r="I68" s="151">
        <f t="shared" si="0"/>
        <v>9.9831180719537518E-2</v>
      </c>
      <c r="J68" s="151"/>
      <c r="K68" s="154">
        <f t="shared" si="1"/>
        <v>0.1530564211572952</v>
      </c>
      <c r="N68"/>
    </row>
    <row r="69" spans="1:15" ht="14.25" thickBot="1" x14ac:dyDescent="0.2">
      <c r="A69" s="11" t="s">
        <v>11</v>
      </c>
      <c r="B69" s="130" t="str">
        <f t="shared" si="2"/>
        <v>内職・副業</v>
      </c>
      <c r="C69" s="150">
        <f t="shared" si="0"/>
        <v>1.7492608607561678E-2</v>
      </c>
      <c r="D69" s="151">
        <f t="shared" si="0"/>
        <v>0.67054738678208248</v>
      </c>
      <c r="E69" s="152">
        <f t="shared" si="0"/>
        <v>8.274562791409415E-2</v>
      </c>
      <c r="F69" s="153">
        <f t="shared" si="0"/>
        <v>4.1728810303868602E-2</v>
      </c>
      <c r="G69" s="151">
        <f t="shared" si="0"/>
        <v>5.5186849488844072E-2</v>
      </c>
      <c r="H69" s="151">
        <f t="shared" si="0"/>
        <v>4.9322035737431838E-2</v>
      </c>
      <c r="I69" s="151">
        <f t="shared" si="0"/>
        <v>1.901546299419762E-2</v>
      </c>
      <c r="J69" s="151"/>
      <c r="K69" s="154">
        <f t="shared" si="1"/>
        <v>0.1155732159759168</v>
      </c>
      <c r="N69"/>
    </row>
    <row r="70" spans="1:15" ht="14.25" thickBot="1" x14ac:dyDescent="0.2">
      <c r="A70" s="11" t="s">
        <v>12</v>
      </c>
      <c r="B70" s="130" t="str">
        <f t="shared" si="2"/>
        <v>飲料</v>
      </c>
      <c r="C70" s="150">
        <f t="shared" si="0"/>
        <v>0</v>
      </c>
      <c r="D70" s="151">
        <f t="shared" si="0"/>
        <v>8.7462702623749888E-2</v>
      </c>
      <c r="E70" s="152">
        <f t="shared" si="0"/>
        <v>6.0680127137002382E-2</v>
      </c>
      <c r="F70" s="153">
        <f t="shared" si="0"/>
        <v>7.7496361992898832E-2</v>
      </c>
      <c r="G70" s="151">
        <f t="shared" si="0"/>
        <v>0.12263744330854238</v>
      </c>
      <c r="H70" s="151">
        <f t="shared" si="0"/>
        <v>0.12604520244010359</v>
      </c>
      <c r="I70" s="151">
        <f t="shared" si="0"/>
        <v>0.11884664371373513</v>
      </c>
      <c r="J70" s="151"/>
      <c r="K70" s="154">
        <f t="shared" si="1"/>
        <v>9.2927112845500662E-2</v>
      </c>
      <c r="N70"/>
    </row>
    <row r="71" spans="1:15" ht="14.25" thickBot="1" x14ac:dyDescent="0.2">
      <c r="A71" s="11" t="s">
        <v>13</v>
      </c>
      <c r="B71" s="130" t="str">
        <f t="shared" si="2"/>
        <v>食器・台所用品</v>
      </c>
      <c r="C71" s="150">
        <f t="shared" si="0"/>
        <v>0</v>
      </c>
      <c r="D71" s="151">
        <f t="shared" si="0"/>
        <v>0.14577117103958315</v>
      </c>
      <c r="E71" s="152">
        <f t="shared" si="0"/>
        <v>4.9647376748456498E-2</v>
      </c>
      <c r="F71" s="153">
        <f t="shared" si="0"/>
        <v>7.7496361992898832E-2</v>
      </c>
      <c r="G71" s="151">
        <f t="shared" si="0"/>
        <v>0.11037369897768814</v>
      </c>
      <c r="H71" s="151">
        <f t="shared" si="0"/>
        <v>0.10412429766791166</v>
      </c>
      <c r="I71" s="151">
        <f t="shared" si="0"/>
        <v>0.10933891221663633</v>
      </c>
      <c r="J71" s="151"/>
      <c r="K71" s="154">
        <f t="shared" si="1"/>
        <v>8.3556311550156068E-2</v>
      </c>
      <c r="N71"/>
    </row>
    <row r="72" spans="1:15" ht="14.25" thickBot="1" x14ac:dyDescent="0.2">
      <c r="A72" s="11" t="s">
        <v>14</v>
      </c>
      <c r="B72" s="130" t="str">
        <f t="shared" si="2"/>
        <v>放送・コンテンツ等</v>
      </c>
      <c r="C72" s="150">
        <f t="shared" si="0"/>
        <v>8.7463043037808389E-3</v>
      </c>
      <c r="D72" s="151">
        <f t="shared" si="0"/>
        <v>0.35713936904697868</v>
      </c>
      <c r="E72" s="152">
        <f t="shared" si="0"/>
        <v>5.5163751942729433E-2</v>
      </c>
      <c r="F72" s="153">
        <f t="shared" si="0"/>
        <v>0.10134139645225232</v>
      </c>
      <c r="G72" s="151">
        <f t="shared" si="0"/>
        <v>7.3582465985125425E-2</v>
      </c>
      <c r="H72" s="151">
        <f t="shared" si="0"/>
        <v>1.0960452386095965E-2</v>
      </c>
      <c r="I72" s="151">
        <f t="shared" si="0"/>
        <v>2.8523194491296432E-2</v>
      </c>
      <c r="J72" s="151"/>
      <c r="K72" s="154">
        <f t="shared" si="1"/>
        <v>7.7309110686592991E-2</v>
      </c>
      <c r="N72"/>
    </row>
    <row r="73" spans="1:15" ht="14.25" thickBot="1" x14ac:dyDescent="0.2">
      <c r="A73" s="11" t="s">
        <v>15</v>
      </c>
      <c r="B73" s="130" t="str">
        <f t="shared" si="2"/>
        <v>役務一般</v>
      </c>
      <c r="C73" s="150">
        <f t="shared" si="0"/>
        <v>4.3731521518904195E-3</v>
      </c>
      <c r="D73" s="151">
        <f t="shared" si="0"/>
        <v>0.18950252235145806</v>
      </c>
      <c r="E73" s="152">
        <f t="shared" si="0"/>
        <v>9.9294753496912996E-2</v>
      </c>
      <c r="F73" s="153">
        <f t="shared" si="0"/>
        <v>6.5573844763222089E-2</v>
      </c>
      <c r="G73" s="151">
        <f t="shared" si="0"/>
        <v>7.3582465985125425E-2</v>
      </c>
      <c r="H73" s="151">
        <f t="shared" si="0"/>
        <v>5.4802261930479823E-2</v>
      </c>
      <c r="I73" s="151">
        <f t="shared" si="0"/>
        <v>3.3277060239845835E-2</v>
      </c>
      <c r="J73" s="151"/>
      <c r="K73" s="154">
        <f t="shared" si="1"/>
        <v>7.0281009715084525E-2</v>
      </c>
      <c r="N73"/>
    </row>
    <row r="74" spans="1:15" ht="14.25" thickBot="1" x14ac:dyDescent="0.2">
      <c r="A74" s="11" t="s">
        <v>16</v>
      </c>
      <c r="B74" s="130" t="str">
        <f t="shared" si="2"/>
        <v>学習教材</v>
      </c>
      <c r="C74" s="150">
        <f t="shared" si="0"/>
        <v>1.3119456455671259E-2</v>
      </c>
      <c r="D74" s="151">
        <f t="shared" si="0"/>
        <v>0.32798513483906205</v>
      </c>
      <c r="E74" s="152">
        <f t="shared" si="0"/>
        <v>1.1032750388545887E-2</v>
      </c>
      <c r="F74" s="153">
        <f t="shared" si="0"/>
        <v>1.1922517229676743E-2</v>
      </c>
      <c r="G74" s="151">
        <f t="shared" si="0"/>
        <v>0</v>
      </c>
      <c r="H74" s="151">
        <f t="shared" si="0"/>
        <v>1.6440678579143945E-2</v>
      </c>
      <c r="I74" s="151">
        <f t="shared" si="0"/>
        <v>0</v>
      </c>
      <c r="J74" s="151"/>
      <c r="K74" s="154">
        <f t="shared" si="1"/>
        <v>4.3730406044941487E-2</v>
      </c>
      <c r="N74"/>
    </row>
    <row r="75" spans="1:15" ht="14.25" thickBot="1" x14ac:dyDescent="0.2">
      <c r="A75" s="11" t="s">
        <v>17</v>
      </c>
      <c r="B75" s="130" t="str">
        <f t="shared" si="2"/>
        <v>医療用具</v>
      </c>
      <c r="C75" s="150">
        <f t="shared" si="0"/>
        <v>0</v>
      </c>
      <c r="D75" s="151">
        <f t="shared" si="0"/>
        <v>5.8308468415833259E-2</v>
      </c>
      <c r="E75" s="152">
        <f t="shared" si="0"/>
        <v>0</v>
      </c>
      <c r="F75" s="153">
        <f t="shared" si="0"/>
        <v>2.3845034459353487E-2</v>
      </c>
      <c r="G75" s="151">
        <f t="shared" si="0"/>
        <v>3.0659360827135596E-2</v>
      </c>
      <c r="H75" s="151">
        <f t="shared" si="0"/>
        <v>5.4802261930479823E-2</v>
      </c>
      <c r="I75" s="151">
        <f t="shared" si="0"/>
        <v>9.9831180719537518E-2</v>
      </c>
      <c r="J75" s="151"/>
      <c r="K75" s="154">
        <f t="shared" si="1"/>
        <v>3.9045005397269184E-2</v>
      </c>
      <c r="N75"/>
    </row>
    <row r="76" spans="1:15" ht="14.25" thickBot="1" x14ac:dyDescent="0.2">
      <c r="A76" s="11" t="s">
        <v>18</v>
      </c>
      <c r="B76" s="130" t="str">
        <f t="shared" si="2"/>
        <v>教室・講座</v>
      </c>
      <c r="C76" s="150">
        <f t="shared" si="0"/>
        <v>2.18657607594521E-2</v>
      </c>
      <c r="D76" s="151">
        <f t="shared" si="0"/>
        <v>0.18221396379947893</v>
      </c>
      <c r="E76" s="152">
        <f t="shared" si="0"/>
        <v>2.7581875971364717E-2</v>
      </c>
      <c r="F76" s="153">
        <f t="shared" si="0"/>
        <v>3.576755168903023E-2</v>
      </c>
      <c r="G76" s="151">
        <f t="shared" si="0"/>
        <v>2.4527488661708473E-2</v>
      </c>
      <c r="H76" s="151">
        <f t="shared" si="0"/>
        <v>5.4802261930479825E-3</v>
      </c>
      <c r="I76" s="151">
        <f t="shared" si="0"/>
        <v>0</v>
      </c>
      <c r="J76" s="151"/>
      <c r="K76" s="154">
        <f t="shared" si="1"/>
        <v>3.6702305073433035E-2</v>
      </c>
      <c r="N76"/>
    </row>
    <row r="77" spans="1:15" ht="14.25" thickBot="1" x14ac:dyDescent="0.2">
      <c r="A77" s="11" t="s">
        <v>19</v>
      </c>
      <c r="B77" s="130" t="str">
        <f t="shared" si="2"/>
        <v>洋装下着</v>
      </c>
      <c r="C77" s="150">
        <f t="shared" si="0"/>
        <v>0</v>
      </c>
      <c r="D77" s="151">
        <f t="shared" si="0"/>
        <v>0.1311940539356248</v>
      </c>
      <c r="E77" s="152">
        <f t="shared" si="0"/>
        <v>3.3098251165637659E-2</v>
      </c>
      <c r="F77" s="153">
        <f t="shared" si="0"/>
        <v>4.1728810303868602E-2</v>
      </c>
      <c r="G77" s="151">
        <f t="shared" si="0"/>
        <v>4.2923105157989833E-2</v>
      </c>
      <c r="H77" s="151">
        <f t="shared" si="0"/>
        <v>5.4802261930479825E-3</v>
      </c>
      <c r="I77" s="151">
        <f t="shared" si="0"/>
        <v>1.4261597245648216E-2</v>
      </c>
      <c r="J77" s="151"/>
      <c r="K77" s="154">
        <f t="shared" si="1"/>
        <v>3.5140504857542262E-2</v>
      </c>
      <c r="N77"/>
      <c r="O77" s="14"/>
    </row>
    <row r="78" spans="1:15" ht="17.25" customHeight="1" thickBot="1" x14ac:dyDescent="0.2">
      <c r="A78" s="11" t="s">
        <v>20</v>
      </c>
      <c r="B78" s="130" t="str">
        <f t="shared" si="2"/>
        <v>パソコン・パソコン関連用品</v>
      </c>
      <c r="C78" s="150">
        <f t="shared" si="0"/>
        <v>4.3731521518904195E-3</v>
      </c>
      <c r="D78" s="151">
        <f t="shared" si="0"/>
        <v>0.13848261248760399</v>
      </c>
      <c r="E78" s="152">
        <f t="shared" si="0"/>
        <v>3.3098251165637659E-2</v>
      </c>
      <c r="F78" s="153">
        <f t="shared" si="0"/>
        <v>1.1922517229676743E-2</v>
      </c>
      <c r="G78" s="151">
        <f t="shared" si="0"/>
        <v>1.8395616496281356E-2</v>
      </c>
      <c r="H78" s="151">
        <f t="shared" si="0"/>
        <v>2.192090477219193E-2</v>
      </c>
      <c r="I78" s="151">
        <f t="shared" si="0"/>
        <v>2.376932874274703E-2</v>
      </c>
      <c r="J78" s="151"/>
      <c r="K78" s="154">
        <f t="shared" si="1"/>
        <v>3.2797804533706114E-2</v>
      </c>
      <c r="N78" s="14"/>
    </row>
    <row r="79" spans="1:15" ht="14.25" thickBot="1" x14ac:dyDescent="0.2">
      <c r="A79" s="11" t="s">
        <v>21</v>
      </c>
      <c r="B79" s="130" t="str">
        <f t="shared" si="2"/>
        <v>家具・寝具</v>
      </c>
      <c r="C79" s="150">
        <f t="shared" si="0"/>
        <v>0</v>
      </c>
      <c r="D79" s="151">
        <f t="shared" si="0"/>
        <v>6.5597026967812402E-2</v>
      </c>
      <c r="E79" s="152">
        <f t="shared" si="0"/>
        <v>1.1032750388545887E-2</v>
      </c>
      <c r="F79" s="153">
        <f t="shared" si="0"/>
        <v>2.3845034459353487E-2</v>
      </c>
      <c r="G79" s="151">
        <f t="shared" si="0"/>
        <v>6.1318721654271182E-3</v>
      </c>
      <c r="H79" s="151">
        <f t="shared" si="0"/>
        <v>4.9322035737431838E-2</v>
      </c>
      <c r="I79" s="151">
        <f t="shared" si="0"/>
        <v>2.8523194491296432E-2</v>
      </c>
      <c r="J79" s="151"/>
      <c r="K79" s="154">
        <f t="shared" si="1"/>
        <v>2.8112403886033813E-2</v>
      </c>
      <c r="N79" s="14"/>
    </row>
    <row r="80" spans="1:15" ht="14.25" thickBot="1" x14ac:dyDescent="0.2">
      <c r="A80" s="11" t="s">
        <v>22</v>
      </c>
      <c r="B80" s="130" t="str">
        <f t="shared" si="2"/>
        <v>無限連鎖講</v>
      </c>
      <c r="C80" s="150">
        <f t="shared" si="0"/>
        <v>1.7492608607561678E-2</v>
      </c>
      <c r="D80" s="151">
        <f t="shared" si="0"/>
        <v>7.2885585519791574E-2</v>
      </c>
      <c r="E80" s="152">
        <f t="shared" si="0"/>
        <v>5.5163751942729437E-3</v>
      </c>
      <c r="F80" s="153">
        <f t="shared" si="0"/>
        <v>1.1922517229676743E-2</v>
      </c>
      <c r="G80" s="151">
        <f t="shared" si="0"/>
        <v>1.8395616496281356E-2</v>
      </c>
      <c r="H80" s="151">
        <f t="shared" si="0"/>
        <v>5.4802261930479825E-3</v>
      </c>
      <c r="I80" s="151">
        <f t="shared" si="0"/>
        <v>1.4261597245648216E-2</v>
      </c>
      <c r="J80" s="151"/>
      <c r="K80" s="154">
        <f t="shared" si="1"/>
        <v>2.1084302914525361E-2</v>
      </c>
      <c r="N80" s="14"/>
    </row>
    <row r="81" spans="1:14" ht="14.25" thickBot="1" x14ac:dyDescent="0.2">
      <c r="A81" s="11" t="s">
        <v>23</v>
      </c>
      <c r="B81" s="130" t="str">
        <f t="shared" si="2"/>
        <v>洗浄剤等</v>
      </c>
      <c r="C81" s="150">
        <f t="shared" ref="C81:I96" si="3">C21/C$60*100000</f>
        <v>0</v>
      </c>
      <c r="D81" s="151">
        <f t="shared" si="3"/>
        <v>6.5597026967812402E-2</v>
      </c>
      <c r="E81" s="152">
        <f t="shared" si="3"/>
        <v>1.1032750388545887E-2</v>
      </c>
      <c r="F81" s="153">
        <f t="shared" si="3"/>
        <v>4.7690068918706974E-2</v>
      </c>
      <c r="G81" s="151">
        <f t="shared" si="3"/>
        <v>6.1318721654271182E-3</v>
      </c>
      <c r="H81" s="151">
        <f t="shared" si="3"/>
        <v>1.6440678579143945E-2</v>
      </c>
      <c r="I81" s="151">
        <f t="shared" si="3"/>
        <v>4.7538657485494051E-3</v>
      </c>
      <c r="J81" s="151"/>
      <c r="K81" s="154">
        <f t="shared" si="1"/>
        <v>2.0303402806579975E-2</v>
      </c>
      <c r="N81" s="14"/>
    </row>
    <row r="82" spans="1:14" ht="14.25" thickBot="1" x14ac:dyDescent="0.2">
      <c r="A82" s="11" t="s">
        <v>24</v>
      </c>
      <c r="B82" s="130" t="str">
        <f t="shared" si="2"/>
        <v>デリバティブ取引</v>
      </c>
      <c r="C82" s="150">
        <f t="shared" si="3"/>
        <v>0</v>
      </c>
      <c r="D82" s="151">
        <f t="shared" si="3"/>
        <v>1.4577117103958315E-2</v>
      </c>
      <c r="E82" s="152">
        <f t="shared" si="3"/>
        <v>2.7581875971364717E-2</v>
      </c>
      <c r="F82" s="153">
        <f t="shared" si="3"/>
        <v>3.576755168903023E-2</v>
      </c>
      <c r="G82" s="151">
        <f t="shared" si="3"/>
        <v>3.0659360827135596E-2</v>
      </c>
      <c r="H82" s="151">
        <f t="shared" si="3"/>
        <v>1.6440678579143945E-2</v>
      </c>
      <c r="I82" s="151">
        <f t="shared" si="3"/>
        <v>1.4261597245648216E-2</v>
      </c>
      <c r="J82" s="151"/>
      <c r="K82" s="154">
        <f t="shared" si="1"/>
        <v>2.0303402806579975E-2</v>
      </c>
      <c r="N82"/>
    </row>
    <row r="83" spans="1:14" ht="14.25" thickBot="1" x14ac:dyDescent="0.2">
      <c r="A83" s="11" t="s">
        <v>25</v>
      </c>
      <c r="B83" s="130" t="str">
        <f t="shared" si="2"/>
        <v>空調・冷暖房機器</v>
      </c>
      <c r="C83" s="150">
        <f t="shared" si="3"/>
        <v>0</v>
      </c>
      <c r="D83" s="151">
        <f t="shared" si="3"/>
        <v>9.4751261175729032E-2</v>
      </c>
      <c r="E83" s="152">
        <f t="shared" si="3"/>
        <v>1.1032750388545887E-2</v>
      </c>
      <c r="F83" s="153">
        <f t="shared" si="3"/>
        <v>1.1922517229676743E-2</v>
      </c>
      <c r="G83" s="151">
        <f t="shared" si="3"/>
        <v>6.1318721654271182E-3</v>
      </c>
      <c r="H83" s="151">
        <f t="shared" si="3"/>
        <v>1.0960452386095965E-2</v>
      </c>
      <c r="I83" s="151">
        <f t="shared" si="3"/>
        <v>4.7538657485494051E-3</v>
      </c>
      <c r="J83" s="151"/>
      <c r="K83" s="154">
        <f t="shared" si="1"/>
        <v>1.7960702482743826E-2</v>
      </c>
      <c r="N83"/>
    </row>
    <row r="84" spans="1:14" ht="14.25" thickBot="1" x14ac:dyDescent="0.2">
      <c r="A84" s="11" t="s">
        <v>26</v>
      </c>
      <c r="B84" s="130" t="str">
        <f t="shared" si="2"/>
        <v>他の金融関連サービス</v>
      </c>
      <c r="C84" s="150">
        <f t="shared" si="3"/>
        <v>4.3731521518904195E-3</v>
      </c>
      <c r="D84" s="151">
        <f t="shared" si="3"/>
        <v>6.5597026967812402E-2</v>
      </c>
      <c r="E84" s="152">
        <f t="shared" si="3"/>
        <v>5.5163751942729437E-3</v>
      </c>
      <c r="F84" s="153">
        <f t="shared" si="3"/>
        <v>5.9612586148383717E-3</v>
      </c>
      <c r="G84" s="151">
        <f t="shared" si="3"/>
        <v>0</v>
      </c>
      <c r="H84" s="151">
        <f t="shared" si="3"/>
        <v>2.192090477219193E-2</v>
      </c>
      <c r="I84" s="151">
        <f t="shared" si="3"/>
        <v>2.8523194491296432E-2</v>
      </c>
      <c r="J84" s="151"/>
      <c r="K84" s="154">
        <f t="shared" si="1"/>
        <v>1.7960702482743826E-2</v>
      </c>
      <c r="N84"/>
    </row>
    <row r="85" spans="1:14" ht="14.25" thickBot="1" x14ac:dyDescent="0.2">
      <c r="A85" s="11" t="s">
        <v>27</v>
      </c>
      <c r="B85" s="130" t="str">
        <f t="shared" si="2"/>
        <v>合計</v>
      </c>
      <c r="C85" s="150">
        <f t="shared" si="3"/>
        <v>0.15743347746805511</v>
      </c>
      <c r="D85" s="151">
        <f t="shared" si="3"/>
        <v>5.5393044995041594</v>
      </c>
      <c r="E85" s="152">
        <f t="shared" si="3"/>
        <v>1.351511922596871</v>
      </c>
      <c r="F85" s="153">
        <f t="shared" si="3"/>
        <v>1.5678110157024918</v>
      </c>
      <c r="G85" s="151">
        <f t="shared" si="3"/>
        <v>1.5268361691913523</v>
      </c>
      <c r="H85" s="151">
        <f t="shared" si="3"/>
        <v>1.5344633340534348</v>
      </c>
      <c r="I85" s="151">
        <f t="shared" si="3"/>
        <v>1.5592679655242048</v>
      </c>
      <c r="J85" s="151"/>
      <c r="K85" s="154">
        <f t="shared" si="1"/>
        <v>1.8319916532398701</v>
      </c>
      <c r="N85"/>
    </row>
    <row r="86" spans="1:14" ht="14.25" thickBot="1" x14ac:dyDescent="0.2">
      <c r="A86" s="11" t="s">
        <v>28</v>
      </c>
      <c r="B86" s="130">
        <f t="shared" si="2"/>
        <v>0</v>
      </c>
      <c r="C86" s="150">
        <f t="shared" si="3"/>
        <v>0</v>
      </c>
      <c r="D86" s="151">
        <f t="shared" si="3"/>
        <v>0</v>
      </c>
      <c r="E86" s="152">
        <f t="shared" si="3"/>
        <v>0</v>
      </c>
      <c r="F86" s="153">
        <f t="shared" si="3"/>
        <v>0</v>
      </c>
      <c r="G86" s="151">
        <f t="shared" si="3"/>
        <v>0</v>
      </c>
      <c r="H86" s="151">
        <f t="shared" si="3"/>
        <v>0</v>
      </c>
      <c r="I86" s="151">
        <f t="shared" si="3"/>
        <v>0</v>
      </c>
      <c r="J86" s="151"/>
      <c r="K86" s="154">
        <f t="shared" si="1"/>
        <v>0</v>
      </c>
      <c r="N86"/>
    </row>
    <row r="87" spans="1:14" ht="14.25" thickBot="1" x14ac:dyDescent="0.2">
      <c r="A87" s="11" t="s">
        <v>29</v>
      </c>
      <c r="B87" s="130">
        <f t="shared" si="2"/>
        <v>0</v>
      </c>
      <c r="C87" s="150">
        <f t="shared" si="3"/>
        <v>0</v>
      </c>
      <c r="D87" s="151">
        <f t="shared" si="3"/>
        <v>0</v>
      </c>
      <c r="E87" s="152">
        <f t="shared" si="3"/>
        <v>0</v>
      </c>
      <c r="F87" s="153">
        <f t="shared" si="3"/>
        <v>0</v>
      </c>
      <c r="G87" s="151">
        <f t="shared" si="3"/>
        <v>0</v>
      </c>
      <c r="H87" s="151">
        <f t="shared" si="3"/>
        <v>0</v>
      </c>
      <c r="I87" s="151">
        <f t="shared" si="3"/>
        <v>0</v>
      </c>
      <c r="J87" s="151"/>
      <c r="K87" s="154">
        <f t="shared" si="1"/>
        <v>0</v>
      </c>
      <c r="N87"/>
    </row>
    <row r="88" spans="1:14" ht="14.25" thickBot="1" x14ac:dyDescent="0.2">
      <c r="A88" s="11" t="s">
        <v>30</v>
      </c>
      <c r="B88" s="130">
        <f t="shared" si="2"/>
        <v>0</v>
      </c>
      <c r="C88" s="150">
        <f t="shared" si="3"/>
        <v>0</v>
      </c>
      <c r="D88" s="151">
        <f t="shared" si="3"/>
        <v>0</v>
      </c>
      <c r="E88" s="152">
        <f t="shared" si="3"/>
        <v>0</v>
      </c>
      <c r="F88" s="153">
        <f t="shared" si="3"/>
        <v>0</v>
      </c>
      <c r="G88" s="151">
        <f t="shared" si="3"/>
        <v>0</v>
      </c>
      <c r="H88" s="151">
        <f t="shared" si="3"/>
        <v>0</v>
      </c>
      <c r="I88" s="151">
        <f t="shared" si="3"/>
        <v>0</v>
      </c>
      <c r="J88" s="151"/>
      <c r="K88" s="154">
        <f t="shared" si="1"/>
        <v>0</v>
      </c>
      <c r="N88"/>
    </row>
    <row r="89" spans="1:14" ht="14.25" thickBot="1" x14ac:dyDescent="0.2">
      <c r="A89" s="11" t="s">
        <v>31</v>
      </c>
      <c r="B89" s="130">
        <f t="shared" si="2"/>
        <v>0</v>
      </c>
      <c r="C89" s="150">
        <f t="shared" si="3"/>
        <v>0</v>
      </c>
      <c r="D89" s="151">
        <f t="shared" si="3"/>
        <v>0</v>
      </c>
      <c r="E89" s="152">
        <f t="shared" si="3"/>
        <v>0</v>
      </c>
      <c r="F89" s="153">
        <f t="shared" si="3"/>
        <v>0</v>
      </c>
      <c r="G89" s="151">
        <f t="shared" si="3"/>
        <v>0</v>
      </c>
      <c r="H89" s="151">
        <f t="shared" si="3"/>
        <v>0</v>
      </c>
      <c r="I89" s="151">
        <f t="shared" si="3"/>
        <v>0</v>
      </c>
      <c r="J89" s="151"/>
      <c r="K89" s="154">
        <f t="shared" si="1"/>
        <v>0</v>
      </c>
      <c r="N89"/>
    </row>
    <row r="90" spans="1:14" ht="14.25" thickBot="1" x14ac:dyDescent="0.2">
      <c r="A90" s="11" t="s">
        <v>32</v>
      </c>
      <c r="B90" s="130">
        <f t="shared" si="2"/>
        <v>0</v>
      </c>
      <c r="C90" s="150">
        <f t="shared" si="3"/>
        <v>0</v>
      </c>
      <c r="D90" s="151">
        <f t="shared" si="3"/>
        <v>0</v>
      </c>
      <c r="E90" s="152">
        <f t="shared" si="3"/>
        <v>0</v>
      </c>
      <c r="F90" s="153">
        <f t="shared" si="3"/>
        <v>0</v>
      </c>
      <c r="G90" s="151">
        <f t="shared" si="3"/>
        <v>0</v>
      </c>
      <c r="H90" s="151">
        <f t="shared" si="3"/>
        <v>0</v>
      </c>
      <c r="I90" s="151">
        <f t="shared" si="3"/>
        <v>0</v>
      </c>
      <c r="J90" s="151"/>
      <c r="K90" s="154">
        <f t="shared" si="1"/>
        <v>0</v>
      </c>
      <c r="N90"/>
    </row>
    <row r="91" spans="1:14" ht="14.25" thickBot="1" x14ac:dyDescent="0.2">
      <c r="A91" s="11" t="s">
        <v>33</v>
      </c>
      <c r="B91" s="130">
        <f t="shared" si="2"/>
        <v>0</v>
      </c>
      <c r="C91" s="150">
        <f t="shared" si="3"/>
        <v>0</v>
      </c>
      <c r="D91" s="151">
        <f t="shared" si="3"/>
        <v>0</v>
      </c>
      <c r="E91" s="152">
        <f t="shared" si="3"/>
        <v>0</v>
      </c>
      <c r="F91" s="153">
        <f t="shared" si="3"/>
        <v>0</v>
      </c>
      <c r="G91" s="151">
        <f t="shared" si="3"/>
        <v>0</v>
      </c>
      <c r="H91" s="151">
        <f t="shared" si="3"/>
        <v>0</v>
      </c>
      <c r="I91" s="151">
        <f t="shared" si="3"/>
        <v>0</v>
      </c>
      <c r="J91" s="151"/>
      <c r="K91" s="154">
        <f t="shared" si="1"/>
        <v>0</v>
      </c>
      <c r="N91"/>
    </row>
    <row r="92" spans="1:14" ht="14.25" thickBot="1" x14ac:dyDescent="0.2">
      <c r="A92" s="11" t="s">
        <v>34</v>
      </c>
      <c r="B92" s="130">
        <f t="shared" si="2"/>
        <v>0</v>
      </c>
      <c r="C92" s="150">
        <f t="shared" si="3"/>
        <v>0</v>
      </c>
      <c r="D92" s="151">
        <f t="shared" si="3"/>
        <v>0</v>
      </c>
      <c r="E92" s="152">
        <f t="shared" si="3"/>
        <v>0</v>
      </c>
      <c r="F92" s="153">
        <f t="shared" si="3"/>
        <v>0</v>
      </c>
      <c r="G92" s="151">
        <f t="shared" si="3"/>
        <v>0</v>
      </c>
      <c r="H92" s="151">
        <f t="shared" si="3"/>
        <v>0</v>
      </c>
      <c r="I92" s="151">
        <f t="shared" si="3"/>
        <v>0</v>
      </c>
      <c r="J92" s="151"/>
      <c r="K92" s="154">
        <f t="shared" si="1"/>
        <v>0</v>
      </c>
      <c r="N92"/>
    </row>
    <row r="93" spans="1:14" ht="14.25" thickBot="1" x14ac:dyDescent="0.2">
      <c r="A93" s="11" t="s">
        <v>35</v>
      </c>
      <c r="B93" s="130">
        <f t="shared" si="2"/>
        <v>0</v>
      </c>
      <c r="C93" s="150">
        <f t="shared" si="3"/>
        <v>0</v>
      </c>
      <c r="D93" s="151">
        <f t="shared" si="3"/>
        <v>0</v>
      </c>
      <c r="E93" s="152">
        <f t="shared" si="3"/>
        <v>0</v>
      </c>
      <c r="F93" s="153">
        <f t="shared" si="3"/>
        <v>0</v>
      </c>
      <c r="G93" s="151">
        <f t="shared" si="3"/>
        <v>0</v>
      </c>
      <c r="H93" s="151">
        <f t="shared" si="3"/>
        <v>0</v>
      </c>
      <c r="I93" s="151">
        <f t="shared" si="3"/>
        <v>0</v>
      </c>
      <c r="J93" s="151"/>
      <c r="K93" s="154">
        <f t="shared" si="1"/>
        <v>0</v>
      </c>
      <c r="N93"/>
    </row>
    <row r="94" spans="1:14" ht="14.25" thickBot="1" x14ac:dyDescent="0.2">
      <c r="A94" s="11" t="s">
        <v>36</v>
      </c>
      <c r="B94" s="130">
        <f t="shared" si="2"/>
        <v>0</v>
      </c>
      <c r="C94" s="150">
        <f t="shared" si="3"/>
        <v>0</v>
      </c>
      <c r="D94" s="151">
        <f t="shared" si="3"/>
        <v>0</v>
      </c>
      <c r="E94" s="152">
        <f t="shared" si="3"/>
        <v>0</v>
      </c>
      <c r="F94" s="153">
        <f t="shared" si="3"/>
        <v>0</v>
      </c>
      <c r="G94" s="151">
        <f t="shared" si="3"/>
        <v>0</v>
      </c>
      <c r="H94" s="151">
        <f t="shared" si="3"/>
        <v>0</v>
      </c>
      <c r="I94" s="151">
        <f t="shared" si="3"/>
        <v>0</v>
      </c>
      <c r="J94" s="151"/>
      <c r="K94" s="154">
        <f t="shared" si="1"/>
        <v>0</v>
      </c>
      <c r="N94"/>
    </row>
    <row r="95" spans="1:14" ht="14.25" thickBot="1" x14ac:dyDescent="0.2">
      <c r="A95" s="11" t="s">
        <v>37</v>
      </c>
      <c r="B95" s="130">
        <f t="shared" si="2"/>
        <v>0</v>
      </c>
      <c r="C95" s="150">
        <f t="shared" si="3"/>
        <v>0</v>
      </c>
      <c r="D95" s="151">
        <f t="shared" si="3"/>
        <v>0</v>
      </c>
      <c r="E95" s="152">
        <f t="shared" si="3"/>
        <v>0</v>
      </c>
      <c r="F95" s="153">
        <f t="shared" si="3"/>
        <v>0</v>
      </c>
      <c r="G95" s="151">
        <f t="shared" si="3"/>
        <v>0</v>
      </c>
      <c r="H95" s="151">
        <f t="shared" si="3"/>
        <v>0</v>
      </c>
      <c r="I95" s="151">
        <f t="shared" si="3"/>
        <v>0</v>
      </c>
      <c r="J95" s="151"/>
      <c r="K95" s="154">
        <f t="shared" si="1"/>
        <v>0</v>
      </c>
      <c r="N95"/>
    </row>
    <row r="96" spans="1:14" ht="14.25" thickBot="1" x14ac:dyDescent="0.2">
      <c r="A96" s="11" t="s">
        <v>38</v>
      </c>
      <c r="B96" s="130">
        <f t="shared" si="2"/>
        <v>0</v>
      </c>
      <c r="C96" s="150">
        <f t="shared" si="3"/>
        <v>0</v>
      </c>
      <c r="D96" s="151">
        <f t="shared" si="3"/>
        <v>0</v>
      </c>
      <c r="E96" s="152">
        <f t="shared" si="3"/>
        <v>0</v>
      </c>
      <c r="F96" s="153">
        <f t="shared" si="3"/>
        <v>0</v>
      </c>
      <c r="G96" s="151">
        <f t="shared" si="3"/>
        <v>0</v>
      </c>
      <c r="H96" s="151">
        <f t="shared" si="3"/>
        <v>0</v>
      </c>
      <c r="I96" s="151">
        <f t="shared" si="3"/>
        <v>0</v>
      </c>
      <c r="J96" s="151"/>
      <c r="K96" s="154">
        <f t="shared" si="1"/>
        <v>0</v>
      </c>
      <c r="N96"/>
    </row>
    <row r="97" spans="1:14" ht="14.25" thickBot="1" x14ac:dyDescent="0.2">
      <c r="A97" s="11" t="s">
        <v>39</v>
      </c>
      <c r="B97" s="130">
        <f t="shared" si="2"/>
        <v>0</v>
      </c>
      <c r="C97" s="150">
        <f t="shared" ref="C97:I112" si="4">C37/C$60*100000</f>
        <v>0</v>
      </c>
      <c r="D97" s="151">
        <f t="shared" si="4"/>
        <v>0</v>
      </c>
      <c r="E97" s="152">
        <f t="shared" si="4"/>
        <v>0</v>
      </c>
      <c r="F97" s="153">
        <f t="shared" si="4"/>
        <v>0</v>
      </c>
      <c r="G97" s="151">
        <f t="shared" si="4"/>
        <v>0</v>
      </c>
      <c r="H97" s="151">
        <f t="shared" si="4"/>
        <v>0</v>
      </c>
      <c r="I97" s="151">
        <f t="shared" si="4"/>
        <v>0</v>
      </c>
      <c r="J97" s="151"/>
      <c r="K97" s="154">
        <f t="shared" ref="K97:K115" si="5">K37/K$60*100000</f>
        <v>0</v>
      </c>
      <c r="N97"/>
    </row>
    <row r="98" spans="1:14" ht="14.25" thickBot="1" x14ac:dyDescent="0.2">
      <c r="A98" s="11" t="s">
        <v>40</v>
      </c>
      <c r="B98" s="130">
        <f t="shared" si="2"/>
        <v>0</v>
      </c>
      <c r="C98" s="150">
        <f t="shared" si="4"/>
        <v>0</v>
      </c>
      <c r="D98" s="151">
        <f t="shared" si="4"/>
        <v>0</v>
      </c>
      <c r="E98" s="152">
        <f t="shared" si="4"/>
        <v>0</v>
      </c>
      <c r="F98" s="153">
        <f t="shared" si="4"/>
        <v>0</v>
      </c>
      <c r="G98" s="151">
        <f t="shared" si="4"/>
        <v>0</v>
      </c>
      <c r="H98" s="151">
        <f t="shared" si="4"/>
        <v>0</v>
      </c>
      <c r="I98" s="151">
        <f t="shared" si="4"/>
        <v>0</v>
      </c>
      <c r="J98" s="151"/>
      <c r="K98" s="154">
        <f t="shared" si="5"/>
        <v>0</v>
      </c>
      <c r="N98"/>
    </row>
    <row r="99" spans="1:14" ht="14.25" thickBot="1" x14ac:dyDescent="0.2">
      <c r="A99" s="11" t="s">
        <v>41</v>
      </c>
      <c r="B99" s="130">
        <f t="shared" si="2"/>
        <v>0</v>
      </c>
      <c r="C99" s="150">
        <f t="shared" si="4"/>
        <v>0</v>
      </c>
      <c r="D99" s="151">
        <f t="shared" si="4"/>
        <v>0</v>
      </c>
      <c r="E99" s="152">
        <f t="shared" si="4"/>
        <v>0</v>
      </c>
      <c r="F99" s="153">
        <f t="shared" si="4"/>
        <v>0</v>
      </c>
      <c r="G99" s="151">
        <f t="shared" si="4"/>
        <v>0</v>
      </c>
      <c r="H99" s="151">
        <f t="shared" si="4"/>
        <v>0</v>
      </c>
      <c r="I99" s="151">
        <f t="shared" si="4"/>
        <v>0</v>
      </c>
      <c r="J99" s="151"/>
      <c r="K99" s="154">
        <f t="shared" si="5"/>
        <v>0</v>
      </c>
      <c r="N99"/>
    </row>
    <row r="100" spans="1:14" ht="14.25" thickBot="1" x14ac:dyDescent="0.2">
      <c r="A100" s="11" t="s">
        <v>42</v>
      </c>
      <c r="B100" s="130">
        <f t="shared" si="2"/>
        <v>0</v>
      </c>
      <c r="C100" s="150">
        <f t="shared" si="4"/>
        <v>0</v>
      </c>
      <c r="D100" s="151">
        <f t="shared" si="4"/>
        <v>0</v>
      </c>
      <c r="E100" s="152">
        <f t="shared" si="4"/>
        <v>0</v>
      </c>
      <c r="F100" s="153">
        <f t="shared" si="4"/>
        <v>0</v>
      </c>
      <c r="G100" s="151">
        <f t="shared" si="4"/>
        <v>0</v>
      </c>
      <c r="H100" s="151">
        <f t="shared" si="4"/>
        <v>0</v>
      </c>
      <c r="I100" s="151">
        <f t="shared" si="4"/>
        <v>0</v>
      </c>
      <c r="J100" s="151"/>
      <c r="K100" s="154">
        <f t="shared" si="5"/>
        <v>0</v>
      </c>
      <c r="N100"/>
    </row>
    <row r="101" spans="1:14" ht="14.25" thickBot="1" x14ac:dyDescent="0.2">
      <c r="A101" s="11" t="s">
        <v>43</v>
      </c>
      <c r="B101" s="130">
        <f t="shared" si="2"/>
        <v>0</v>
      </c>
      <c r="C101" s="150">
        <f t="shared" si="4"/>
        <v>0</v>
      </c>
      <c r="D101" s="151">
        <f t="shared" si="4"/>
        <v>0</v>
      </c>
      <c r="E101" s="152">
        <f t="shared" si="4"/>
        <v>0</v>
      </c>
      <c r="F101" s="153">
        <f t="shared" si="4"/>
        <v>0</v>
      </c>
      <c r="G101" s="151">
        <f t="shared" si="4"/>
        <v>0</v>
      </c>
      <c r="H101" s="151">
        <f t="shared" si="4"/>
        <v>0</v>
      </c>
      <c r="I101" s="151">
        <f t="shared" si="4"/>
        <v>0</v>
      </c>
      <c r="J101" s="151"/>
      <c r="K101" s="154">
        <f t="shared" si="5"/>
        <v>0</v>
      </c>
      <c r="N101"/>
    </row>
    <row r="102" spans="1:14" ht="14.25" thickBot="1" x14ac:dyDescent="0.2">
      <c r="A102" s="11" t="s">
        <v>44</v>
      </c>
      <c r="B102" s="130">
        <f t="shared" si="2"/>
        <v>0</v>
      </c>
      <c r="C102" s="150">
        <f t="shared" si="4"/>
        <v>0</v>
      </c>
      <c r="D102" s="151">
        <f t="shared" si="4"/>
        <v>0</v>
      </c>
      <c r="E102" s="152">
        <f t="shared" si="4"/>
        <v>0</v>
      </c>
      <c r="F102" s="153">
        <f t="shared" si="4"/>
        <v>0</v>
      </c>
      <c r="G102" s="151">
        <f t="shared" si="4"/>
        <v>0</v>
      </c>
      <c r="H102" s="151">
        <f t="shared" si="4"/>
        <v>0</v>
      </c>
      <c r="I102" s="151">
        <f t="shared" si="4"/>
        <v>0</v>
      </c>
      <c r="J102" s="151"/>
      <c r="K102" s="154">
        <f t="shared" si="5"/>
        <v>0</v>
      </c>
      <c r="N102"/>
    </row>
    <row r="103" spans="1:14" ht="14.25" thickBot="1" x14ac:dyDescent="0.2">
      <c r="A103" s="11" t="s">
        <v>45</v>
      </c>
      <c r="B103" s="130">
        <f t="shared" si="2"/>
        <v>0</v>
      </c>
      <c r="C103" s="150">
        <f t="shared" si="4"/>
        <v>0</v>
      </c>
      <c r="D103" s="151">
        <f t="shared" si="4"/>
        <v>0</v>
      </c>
      <c r="E103" s="152">
        <f t="shared" si="4"/>
        <v>0</v>
      </c>
      <c r="F103" s="153">
        <f t="shared" si="4"/>
        <v>0</v>
      </c>
      <c r="G103" s="151">
        <f t="shared" si="4"/>
        <v>0</v>
      </c>
      <c r="H103" s="151">
        <f t="shared" si="4"/>
        <v>0</v>
      </c>
      <c r="I103" s="151">
        <f t="shared" si="4"/>
        <v>0</v>
      </c>
      <c r="J103" s="151"/>
      <c r="K103" s="154">
        <f t="shared" si="5"/>
        <v>0</v>
      </c>
      <c r="N103"/>
    </row>
    <row r="104" spans="1:14" ht="14.25" thickBot="1" x14ac:dyDescent="0.2">
      <c r="A104" s="11" t="s">
        <v>46</v>
      </c>
      <c r="B104" s="130">
        <f t="shared" si="2"/>
        <v>0</v>
      </c>
      <c r="C104" s="150">
        <f t="shared" si="4"/>
        <v>0</v>
      </c>
      <c r="D104" s="151">
        <f t="shared" si="4"/>
        <v>0</v>
      </c>
      <c r="E104" s="152">
        <f t="shared" si="4"/>
        <v>0</v>
      </c>
      <c r="F104" s="153">
        <f t="shared" si="4"/>
        <v>0</v>
      </c>
      <c r="G104" s="151">
        <f t="shared" si="4"/>
        <v>0</v>
      </c>
      <c r="H104" s="151">
        <f t="shared" si="4"/>
        <v>0</v>
      </c>
      <c r="I104" s="151">
        <f t="shared" si="4"/>
        <v>0</v>
      </c>
      <c r="J104" s="151"/>
      <c r="K104" s="154">
        <f t="shared" si="5"/>
        <v>0</v>
      </c>
      <c r="N104"/>
    </row>
    <row r="105" spans="1:14" ht="14.25" thickBot="1" x14ac:dyDescent="0.2">
      <c r="A105" s="11" t="s">
        <v>47</v>
      </c>
      <c r="B105" s="130">
        <f t="shared" si="2"/>
        <v>0</v>
      </c>
      <c r="C105" s="150">
        <f t="shared" si="4"/>
        <v>0</v>
      </c>
      <c r="D105" s="151">
        <f t="shared" si="4"/>
        <v>0</v>
      </c>
      <c r="E105" s="152">
        <f t="shared" si="4"/>
        <v>0</v>
      </c>
      <c r="F105" s="153">
        <f t="shared" si="4"/>
        <v>0</v>
      </c>
      <c r="G105" s="151">
        <f t="shared" si="4"/>
        <v>0</v>
      </c>
      <c r="H105" s="151">
        <f t="shared" si="4"/>
        <v>0</v>
      </c>
      <c r="I105" s="151">
        <f t="shared" si="4"/>
        <v>0</v>
      </c>
      <c r="J105" s="151"/>
      <c r="K105" s="154">
        <f t="shared" si="5"/>
        <v>0</v>
      </c>
      <c r="N105"/>
    </row>
    <row r="106" spans="1:14" ht="14.25" thickBot="1" x14ac:dyDescent="0.2">
      <c r="A106" s="11" t="s">
        <v>48</v>
      </c>
      <c r="B106" s="130">
        <f t="shared" si="2"/>
        <v>0</v>
      </c>
      <c r="C106" s="150">
        <f t="shared" si="4"/>
        <v>0</v>
      </c>
      <c r="D106" s="151">
        <f t="shared" si="4"/>
        <v>0</v>
      </c>
      <c r="E106" s="152">
        <f t="shared" si="4"/>
        <v>0</v>
      </c>
      <c r="F106" s="153">
        <f t="shared" si="4"/>
        <v>0</v>
      </c>
      <c r="G106" s="151">
        <f t="shared" si="4"/>
        <v>0</v>
      </c>
      <c r="H106" s="151">
        <f t="shared" si="4"/>
        <v>0</v>
      </c>
      <c r="I106" s="151">
        <f t="shared" si="4"/>
        <v>0</v>
      </c>
      <c r="J106" s="151"/>
      <c r="K106" s="154">
        <f t="shared" si="5"/>
        <v>0</v>
      </c>
      <c r="N106"/>
    </row>
    <row r="107" spans="1:14" ht="14.25" thickBot="1" x14ac:dyDescent="0.2">
      <c r="A107" s="11" t="s">
        <v>49</v>
      </c>
      <c r="B107" s="130">
        <f t="shared" si="2"/>
        <v>0</v>
      </c>
      <c r="C107" s="150">
        <f t="shared" si="4"/>
        <v>0</v>
      </c>
      <c r="D107" s="151">
        <f t="shared" si="4"/>
        <v>0</v>
      </c>
      <c r="E107" s="152">
        <f t="shared" si="4"/>
        <v>0</v>
      </c>
      <c r="F107" s="153">
        <f t="shared" si="4"/>
        <v>0</v>
      </c>
      <c r="G107" s="151">
        <f t="shared" si="4"/>
        <v>0</v>
      </c>
      <c r="H107" s="151">
        <f t="shared" si="4"/>
        <v>0</v>
      </c>
      <c r="I107" s="151">
        <f t="shared" si="4"/>
        <v>0</v>
      </c>
      <c r="J107" s="151"/>
      <c r="K107" s="154">
        <f t="shared" si="5"/>
        <v>0</v>
      </c>
      <c r="N107"/>
    </row>
    <row r="108" spans="1:14" ht="14.25" thickBot="1" x14ac:dyDescent="0.2">
      <c r="A108" s="11" t="s">
        <v>50</v>
      </c>
      <c r="B108" s="130">
        <f t="shared" si="2"/>
        <v>0</v>
      </c>
      <c r="C108" s="150">
        <f t="shared" si="4"/>
        <v>0</v>
      </c>
      <c r="D108" s="151">
        <f t="shared" si="4"/>
        <v>0</v>
      </c>
      <c r="E108" s="152">
        <f t="shared" si="4"/>
        <v>0</v>
      </c>
      <c r="F108" s="153">
        <f t="shared" si="4"/>
        <v>0</v>
      </c>
      <c r="G108" s="151">
        <f t="shared" si="4"/>
        <v>0</v>
      </c>
      <c r="H108" s="151">
        <f t="shared" si="4"/>
        <v>0</v>
      </c>
      <c r="I108" s="151">
        <f t="shared" si="4"/>
        <v>0</v>
      </c>
      <c r="J108" s="151"/>
      <c r="K108" s="154">
        <f t="shared" si="5"/>
        <v>0</v>
      </c>
      <c r="N108"/>
    </row>
    <row r="109" spans="1:14" ht="14.25" thickBot="1" x14ac:dyDescent="0.2">
      <c r="A109" s="11" t="s">
        <v>51</v>
      </c>
      <c r="B109" s="130">
        <f t="shared" si="2"/>
        <v>0</v>
      </c>
      <c r="C109" s="150">
        <f t="shared" si="4"/>
        <v>0</v>
      </c>
      <c r="D109" s="151">
        <f t="shared" si="4"/>
        <v>0</v>
      </c>
      <c r="E109" s="152">
        <f t="shared" si="4"/>
        <v>0</v>
      </c>
      <c r="F109" s="153">
        <f t="shared" si="4"/>
        <v>0</v>
      </c>
      <c r="G109" s="151">
        <f t="shared" si="4"/>
        <v>0</v>
      </c>
      <c r="H109" s="151">
        <f t="shared" si="4"/>
        <v>0</v>
      </c>
      <c r="I109" s="151">
        <f t="shared" si="4"/>
        <v>0</v>
      </c>
      <c r="J109" s="151"/>
      <c r="K109" s="154">
        <f t="shared" si="5"/>
        <v>0</v>
      </c>
      <c r="N109"/>
    </row>
    <row r="110" spans="1:14" ht="14.25" thickBot="1" x14ac:dyDescent="0.2">
      <c r="A110" s="11" t="s">
        <v>52</v>
      </c>
      <c r="B110" s="130">
        <f t="shared" si="2"/>
        <v>0</v>
      </c>
      <c r="C110" s="150">
        <f t="shared" si="4"/>
        <v>0</v>
      </c>
      <c r="D110" s="151">
        <f t="shared" si="4"/>
        <v>0</v>
      </c>
      <c r="E110" s="152">
        <f t="shared" si="4"/>
        <v>0</v>
      </c>
      <c r="F110" s="153">
        <f t="shared" si="4"/>
        <v>0</v>
      </c>
      <c r="G110" s="151">
        <f t="shared" si="4"/>
        <v>0</v>
      </c>
      <c r="H110" s="151">
        <f t="shared" si="4"/>
        <v>0</v>
      </c>
      <c r="I110" s="151">
        <f t="shared" si="4"/>
        <v>0</v>
      </c>
      <c r="J110" s="151"/>
      <c r="K110" s="154">
        <f t="shared" si="5"/>
        <v>0</v>
      </c>
      <c r="N110"/>
    </row>
    <row r="111" spans="1:14" ht="14.25" thickBot="1" x14ac:dyDescent="0.2">
      <c r="A111" s="11" t="s">
        <v>53</v>
      </c>
      <c r="B111" s="130">
        <f t="shared" si="2"/>
        <v>0</v>
      </c>
      <c r="C111" s="150">
        <f t="shared" si="4"/>
        <v>0</v>
      </c>
      <c r="D111" s="151">
        <f t="shared" si="4"/>
        <v>0</v>
      </c>
      <c r="E111" s="152">
        <f t="shared" si="4"/>
        <v>0</v>
      </c>
      <c r="F111" s="153">
        <f t="shared" si="4"/>
        <v>0</v>
      </c>
      <c r="G111" s="151">
        <f t="shared" si="4"/>
        <v>0</v>
      </c>
      <c r="H111" s="151">
        <f t="shared" si="4"/>
        <v>0</v>
      </c>
      <c r="I111" s="151">
        <f t="shared" si="4"/>
        <v>0</v>
      </c>
      <c r="J111" s="151"/>
      <c r="K111" s="154">
        <f t="shared" si="5"/>
        <v>0</v>
      </c>
      <c r="N111"/>
    </row>
    <row r="112" spans="1:14" ht="14.25" thickBot="1" x14ac:dyDescent="0.2">
      <c r="A112" s="11" t="s">
        <v>54</v>
      </c>
      <c r="B112" s="130">
        <f t="shared" si="2"/>
        <v>0</v>
      </c>
      <c r="C112" s="150">
        <f t="shared" si="4"/>
        <v>0</v>
      </c>
      <c r="D112" s="151">
        <f t="shared" si="4"/>
        <v>0</v>
      </c>
      <c r="E112" s="152">
        <f t="shared" si="4"/>
        <v>0</v>
      </c>
      <c r="F112" s="153">
        <f t="shared" si="4"/>
        <v>0</v>
      </c>
      <c r="G112" s="151">
        <f t="shared" si="4"/>
        <v>0</v>
      </c>
      <c r="H112" s="151">
        <f t="shared" si="4"/>
        <v>0</v>
      </c>
      <c r="I112" s="151">
        <f t="shared" si="4"/>
        <v>0</v>
      </c>
      <c r="J112" s="151"/>
      <c r="K112" s="154">
        <f t="shared" si="5"/>
        <v>0</v>
      </c>
      <c r="N112"/>
    </row>
    <row r="113" spans="1:14" ht="14.25" thickBot="1" x14ac:dyDescent="0.2">
      <c r="A113" s="11" t="s">
        <v>55</v>
      </c>
      <c r="B113" s="130">
        <f t="shared" si="2"/>
        <v>0</v>
      </c>
      <c r="C113" s="150">
        <f t="shared" ref="C113:I115" si="6">C53/C$60*100000</f>
        <v>0</v>
      </c>
      <c r="D113" s="151">
        <f t="shared" si="6"/>
        <v>0</v>
      </c>
      <c r="E113" s="152">
        <f t="shared" si="6"/>
        <v>0</v>
      </c>
      <c r="F113" s="153">
        <f t="shared" si="6"/>
        <v>0</v>
      </c>
      <c r="G113" s="151">
        <f t="shared" si="6"/>
        <v>0</v>
      </c>
      <c r="H113" s="151">
        <f t="shared" si="6"/>
        <v>0</v>
      </c>
      <c r="I113" s="151">
        <f t="shared" si="6"/>
        <v>0</v>
      </c>
      <c r="J113" s="151"/>
      <c r="K113" s="154">
        <f t="shared" si="5"/>
        <v>0</v>
      </c>
      <c r="N113"/>
    </row>
    <row r="114" spans="1:14" ht="14.25" thickBot="1" x14ac:dyDescent="0.2">
      <c r="A114" s="11" t="s">
        <v>56</v>
      </c>
      <c r="B114" s="130">
        <f t="shared" si="2"/>
        <v>0</v>
      </c>
      <c r="C114" s="155">
        <f t="shared" si="6"/>
        <v>0</v>
      </c>
      <c r="D114" s="156">
        <f t="shared" si="6"/>
        <v>0</v>
      </c>
      <c r="E114" s="157">
        <f t="shared" si="6"/>
        <v>0</v>
      </c>
      <c r="F114" s="158">
        <f t="shared" si="6"/>
        <v>0</v>
      </c>
      <c r="G114" s="156">
        <f t="shared" si="6"/>
        <v>0</v>
      </c>
      <c r="H114" s="156">
        <f t="shared" si="6"/>
        <v>0</v>
      </c>
      <c r="I114" s="156">
        <f t="shared" si="6"/>
        <v>0</v>
      </c>
      <c r="J114" s="156"/>
      <c r="K114" s="159">
        <f t="shared" si="5"/>
        <v>0</v>
      </c>
      <c r="N114"/>
    </row>
    <row r="115" spans="1:14" ht="14.25" thickBot="1" x14ac:dyDescent="0.2">
      <c r="A115" s="11"/>
      <c r="B115" s="201">
        <f t="shared" si="2"/>
        <v>0</v>
      </c>
      <c r="C115" s="202">
        <f t="shared" si="6"/>
        <v>0</v>
      </c>
      <c r="D115" s="202">
        <f t="shared" si="6"/>
        <v>0</v>
      </c>
      <c r="E115" s="202">
        <f t="shared" si="6"/>
        <v>0</v>
      </c>
      <c r="F115" s="202">
        <f t="shared" si="6"/>
        <v>0</v>
      </c>
      <c r="G115" s="202">
        <f t="shared" si="6"/>
        <v>0</v>
      </c>
      <c r="H115" s="202">
        <f t="shared" si="6"/>
        <v>0</v>
      </c>
      <c r="I115" s="202">
        <f t="shared" si="6"/>
        <v>0</v>
      </c>
      <c r="J115" s="203"/>
      <c r="K115" s="81">
        <f t="shared" si="5"/>
        <v>0</v>
      </c>
      <c r="N115"/>
    </row>
    <row r="116" spans="1:14" x14ac:dyDescent="0.15">
      <c r="B116" s="199"/>
      <c r="C116" s="200"/>
      <c r="D116" s="200"/>
      <c r="E116" s="200"/>
      <c r="F116" s="200"/>
      <c r="G116" s="200"/>
      <c r="H116" s="200"/>
      <c r="I116" s="200"/>
      <c r="J116" s="200"/>
      <c r="N116"/>
    </row>
    <row r="117" spans="1:14" x14ac:dyDescent="0.15">
      <c r="B117" s="199"/>
      <c r="C117" s="200"/>
      <c r="D117" s="200"/>
      <c r="E117" s="200"/>
      <c r="F117" s="200"/>
      <c r="G117" s="200"/>
      <c r="H117" s="200"/>
      <c r="I117" s="200"/>
      <c r="J117" s="200"/>
      <c r="N117"/>
    </row>
    <row r="118" spans="1:14" x14ac:dyDescent="0.15">
      <c r="B118" s="181"/>
      <c r="C118" s="183"/>
      <c r="D118" s="183"/>
      <c r="E118" s="183"/>
      <c r="F118" s="183"/>
      <c r="G118" s="183"/>
      <c r="H118" s="183"/>
      <c r="I118" s="183"/>
      <c r="J118" s="183"/>
      <c r="K118" s="28"/>
    </row>
    <row r="119" spans="1:14" x14ac:dyDescent="0.15">
      <c r="N119"/>
    </row>
    <row r="120" spans="1:14" x14ac:dyDescent="0.15">
      <c r="B120" s="22"/>
      <c r="C120" s="179"/>
      <c r="D120" s="179"/>
      <c r="E120" s="179"/>
      <c r="F120" s="179"/>
      <c r="G120" s="179"/>
      <c r="H120" s="179"/>
      <c r="I120" s="179"/>
      <c r="J120" s="179"/>
      <c r="N120"/>
    </row>
    <row r="121" spans="1:14" x14ac:dyDescent="0.15">
      <c r="B121" s="22"/>
      <c r="C121" s="179"/>
      <c r="D121" s="180"/>
      <c r="E121" s="23"/>
      <c r="F121" s="179"/>
      <c r="G121" s="179"/>
      <c r="H121" s="179"/>
      <c r="I121" s="179"/>
      <c r="J121" s="179"/>
      <c r="N121"/>
    </row>
    <row r="122" spans="1:14" x14ac:dyDescent="0.15">
      <c r="B122" s="22"/>
      <c r="C122" s="179"/>
      <c r="D122" s="179"/>
      <c r="E122" s="179"/>
      <c r="F122" s="179"/>
      <c r="G122" s="179"/>
      <c r="H122" s="179"/>
      <c r="I122" s="179"/>
      <c r="J122" s="179"/>
      <c r="N122"/>
    </row>
    <row r="123" spans="1:14" x14ac:dyDescent="0.15">
      <c r="B123" s="180"/>
      <c r="C123" s="180"/>
      <c r="D123" s="180"/>
      <c r="E123" s="180"/>
      <c r="F123" s="180"/>
      <c r="G123" s="180"/>
      <c r="H123" s="180"/>
      <c r="I123" s="180"/>
      <c r="J123" s="180"/>
      <c r="N123"/>
    </row>
    <row r="124" spans="1:14" x14ac:dyDescent="0.15">
      <c r="B124" s="180"/>
      <c r="C124" s="179"/>
      <c r="D124" s="179"/>
      <c r="E124" s="179"/>
      <c r="F124" s="179"/>
      <c r="G124" s="179"/>
      <c r="H124" s="179"/>
      <c r="I124" s="179"/>
      <c r="J124" s="179"/>
    </row>
    <row r="125" spans="1:14" x14ac:dyDescent="0.15">
      <c r="B125" s="180"/>
      <c r="C125" s="179"/>
      <c r="D125" s="179"/>
      <c r="E125" s="179"/>
      <c r="F125" s="179"/>
      <c r="G125" s="179"/>
      <c r="H125" s="179"/>
      <c r="I125" s="179"/>
      <c r="J125" s="179"/>
    </row>
    <row r="126" spans="1:14" x14ac:dyDescent="0.15">
      <c r="B126" s="181"/>
      <c r="C126" s="182"/>
      <c r="D126" s="182"/>
      <c r="E126" s="182"/>
      <c r="F126" s="182"/>
      <c r="G126" s="182"/>
      <c r="H126" s="182"/>
      <c r="I126" s="182"/>
      <c r="J126" s="182"/>
      <c r="K126" s="4" t="s">
        <v>129</v>
      </c>
    </row>
    <row r="127" spans="1:14" x14ac:dyDescent="0.15">
      <c r="B127" s="181"/>
      <c r="C127" s="183"/>
      <c r="D127" s="183"/>
      <c r="E127" s="183"/>
      <c r="F127" s="183"/>
      <c r="G127" s="183"/>
      <c r="H127" s="183"/>
      <c r="I127" s="183"/>
      <c r="J127" s="183"/>
    </row>
    <row r="129" spans="1:11" ht="14.25" thickBot="1" x14ac:dyDescent="0.2"/>
    <row r="130" spans="1:11" ht="14.25" thickBot="1" x14ac:dyDescent="0.2">
      <c r="B130" s="17" t="s">
        <v>297</v>
      </c>
    </row>
    <row r="131" spans="1:11" ht="14.25" thickBot="1" x14ac:dyDescent="0.2">
      <c r="A131" s="9"/>
      <c r="B131" s="1" t="str">
        <f>B63</f>
        <v>商品・サービス（中分類）</v>
      </c>
      <c r="C131" s="216" t="s">
        <v>270</v>
      </c>
      <c r="D131" s="214"/>
      <c r="E131" s="214"/>
      <c r="F131" s="214"/>
      <c r="G131" s="214"/>
      <c r="H131" s="214"/>
      <c r="I131" s="214"/>
      <c r="J131" s="214"/>
      <c r="K131" s="215"/>
    </row>
    <row r="132" spans="1:11" ht="14.25" thickBot="1" x14ac:dyDescent="0.2">
      <c r="A132" s="10" t="s">
        <v>73</v>
      </c>
      <c r="B132" s="3"/>
      <c r="C132" s="2" t="s">
        <v>256</v>
      </c>
      <c r="D132" s="2" t="s">
        <v>257</v>
      </c>
      <c r="E132" s="2" t="s">
        <v>258</v>
      </c>
      <c r="F132" s="2" t="s">
        <v>259</v>
      </c>
      <c r="G132" s="2" t="s">
        <v>260</v>
      </c>
      <c r="H132" s="2" t="s">
        <v>261</v>
      </c>
      <c r="I132" s="2" t="s">
        <v>194</v>
      </c>
      <c r="J132" s="2" t="s">
        <v>262</v>
      </c>
      <c r="K132" s="8" t="s">
        <v>0</v>
      </c>
    </row>
    <row r="133" spans="1:11" ht="14.25" thickBot="1" x14ac:dyDescent="0.2">
      <c r="A133" s="11" t="s">
        <v>74</v>
      </c>
      <c r="B133" s="2" t="str">
        <f>B65</f>
        <v>健康食品</v>
      </c>
      <c r="C133" s="13">
        <f t="shared" ref="C133:I142" si="7">C65/$K65*100</f>
        <v>1.0000255079717659</v>
      </c>
      <c r="D133" s="13">
        <f t="shared" si="7"/>
        <v>250.00540394555495</v>
      </c>
      <c r="E133" s="13">
        <f t="shared" si="7"/>
        <v>94.608803573715889</v>
      </c>
      <c r="F133" s="13">
        <f t="shared" si="7"/>
        <v>85.88058669038135</v>
      </c>
      <c r="G133" s="13">
        <f t="shared" si="7"/>
        <v>82.729727546641186</v>
      </c>
      <c r="H133" s="13">
        <f t="shared" si="7"/>
        <v>86.46972244705502</v>
      </c>
      <c r="I133" s="13">
        <f t="shared" si="7"/>
        <v>107.62139016562631</v>
      </c>
      <c r="J133" s="13"/>
      <c r="K133" s="13">
        <f t="shared" ref="K133:K183" si="8">K65/$K65*100</f>
        <v>100</v>
      </c>
    </row>
    <row r="134" spans="1:11" ht="14.25" thickBot="1" x14ac:dyDescent="0.2">
      <c r="A134" s="11" t="s">
        <v>75</v>
      </c>
      <c r="B134" s="2" t="str">
        <f t="shared" ref="B134:B183" si="9">B66</f>
        <v>化粧品</v>
      </c>
      <c r="C134" s="13">
        <f t="shared" si="7"/>
        <v>5.5173821129476739</v>
      </c>
      <c r="D134" s="13">
        <f t="shared" si="7"/>
        <v>342.5361396587374</v>
      </c>
      <c r="E134" s="13">
        <f t="shared" si="7"/>
        <v>60.897620691127472</v>
      </c>
      <c r="F134" s="13">
        <f t="shared" si="7"/>
        <v>94.012683842781996</v>
      </c>
      <c r="G134" s="13">
        <f t="shared" si="7"/>
        <v>87.033027226156719</v>
      </c>
      <c r="H134" s="13">
        <f t="shared" si="7"/>
        <v>82.969448824760434</v>
      </c>
      <c r="I134" s="13">
        <f t="shared" si="7"/>
        <v>67.474225809170107</v>
      </c>
      <c r="J134" s="13"/>
      <c r="K134" s="13">
        <f t="shared" si="8"/>
        <v>100</v>
      </c>
    </row>
    <row r="135" spans="1:11" ht="14.25" thickBot="1" x14ac:dyDescent="0.2">
      <c r="A135" s="11" t="s">
        <v>76</v>
      </c>
      <c r="B135" s="2" t="str">
        <f t="shared" si="9"/>
        <v>ファンド型投資商品</v>
      </c>
      <c r="C135" s="13">
        <f t="shared" si="7"/>
        <v>10.182077899348888</v>
      </c>
      <c r="D135" s="13">
        <f t="shared" si="7"/>
        <v>80.607802969112271</v>
      </c>
      <c r="E135" s="13">
        <f t="shared" si="7"/>
        <v>57.797378183215542</v>
      </c>
      <c r="F135" s="13">
        <f t="shared" si="7"/>
        <v>107.56760353138675</v>
      </c>
      <c r="G135" s="13">
        <f t="shared" si="7"/>
        <v>121.35393008382498</v>
      </c>
      <c r="H135" s="13">
        <f t="shared" si="7"/>
        <v>133.9768031590734</v>
      </c>
      <c r="I135" s="13">
        <f t="shared" si="7"/>
        <v>135.58911598460909</v>
      </c>
      <c r="J135" s="13"/>
      <c r="K135" s="13">
        <f t="shared" si="8"/>
        <v>100</v>
      </c>
    </row>
    <row r="136" spans="1:11" ht="14.25" thickBot="1" x14ac:dyDescent="0.2">
      <c r="A136" s="11" t="s">
        <v>77</v>
      </c>
      <c r="B136" s="2" t="str">
        <f t="shared" si="9"/>
        <v>商品一般</v>
      </c>
      <c r="C136" s="13">
        <f t="shared" si="7"/>
        <v>17.143294422373131</v>
      </c>
      <c r="D136" s="13">
        <f t="shared" si="7"/>
        <v>361.91258475927958</v>
      </c>
      <c r="E136" s="13">
        <f t="shared" si="7"/>
        <v>79.291187757019046</v>
      </c>
      <c r="F136" s="13">
        <f t="shared" si="7"/>
        <v>54.527356628813564</v>
      </c>
      <c r="G136" s="13">
        <f t="shared" si="7"/>
        <v>40.062822056484841</v>
      </c>
      <c r="H136" s="13">
        <f t="shared" si="7"/>
        <v>60.868955759831699</v>
      </c>
      <c r="I136" s="13">
        <f t="shared" si="7"/>
        <v>65.225084948864449</v>
      </c>
      <c r="J136" s="13"/>
      <c r="K136" s="13">
        <f t="shared" si="8"/>
        <v>100</v>
      </c>
    </row>
    <row r="137" spans="1:11" ht="14.25" thickBot="1" x14ac:dyDescent="0.2">
      <c r="A137" s="11" t="s">
        <v>78</v>
      </c>
      <c r="B137" s="2" t="str">
        <f t="shared" si="9"/>
        <v>内職・副業</v>
      </c>
      <c r="C137" s="13">
        <f t="shared" si="7"/>
        <v>15.135521201734834</v>
      </c>
      <c r="D137" s="13">
        <f t="shared" si="7"/>
        <v>580.1927212286032</v>
      </c>
      <c r="E137" s="13">
        <f t="shared" si="7"/>
        <v>71.595851353082296</v>
      </c>
      <c r="F137" s="13">
        <f t="shared" si="7"/>
        <v>36.105952362322483</v>
      </c>
      <c r="G137" s="13">
        <f t="shared" si="7"/>
        <v>47.750552775431927</v>
      </c>
      <c r="H137" s="13">
        <f t="shared" si="7"/>
        <v>42.676008728276273</v>
      </c>
      <c r="I137" s="13">
        <f t="shared" si="7"/>
        <v>16.453174581695528</v>
      </c>
      <c r="J137" s="13"/>
      <c r="K137" s="13">
        <f t="shared" si="8"/>
        <v>100</v>
      </c>
    </row>
    <row r="138" spans="1:11" ht="14.25" thickBot="1" x14ac:dyDescent="0.2">
      <c r="A138" s="11" t="s">
        <v>79</v>
      </c>
      <c r="B138" s="2" t="str">
        <f t="shared" si="9"/>
        <v>飲料</v>
      </c>
      <c r="C138" s="13">
        <f t="shared" si="7"/>
        <v>0</v>
      </c>
      <c r="D138" s="13">
        <f t="shared" si="7"/>
        <v>94.119681485385414</v>
      </c>
      <c r="E138" s="13">
        <f t="shared" si="7"/>
        <v>65.298625211662738</v>
      </c>
      <c r="F138" s="13">
        <f t="shared" si="7"/>
        <v>83.394780726420734</v>
      </c>
      <c r="G138" s="13">
        <f t="shared" si="7"/>
        <v>131.97164912724418</v>
      </c>
      <c r="H138" s="13">
        <f t="shared" si="7"/>
        <v>135.63878030910593</v>
      </c>
      <c r="I138" s="13">
        <f t="shared" si="7"/>
        <v>127.89232342914593</v>
      </c>
      <c r="J138" s="13"/>
      <c r="K138" s="13">
        <f t="shared" si="8"/>
        <v>100</v>
      </c>
    </row>
    <row r="139" spans="1:11" ht="14.25" thickBot="1" x14ac:dyDescent="0.2">
      <c r="A139" s="11" t="s">
        <v>80</v>
      </c>
      <c r="B139" s="2" t="str">
        <f t="shared" si="9"/>
        <v>食器・台所用品</v>
      </c>
      <c r="C139" s="13">
        <f t="shared" si="7"/>
        <v>0</v>
      </c>
      <c r="D139" s="13">
        <f t="shared" si="7"/>
        <v>174.45859963801965</v>
      </c>
      <c r="E139" s="13">
        <f t="shared" si="7"/>
        <v>59.417865421997277</v>
      </c>
      <c r="F139" s="13">
        <f t="shared" si="7"/>
        <v>92.74746641536511</v>
      </c>
      <c r="G139" s="13">
        <f t="shared" si="7"/>
        <v>132.0949871170827</v>
      </c>
      <c r="H139" s="13">
        <f t="shared" si="7"/>
        <v>124.6157181141359</v>
      </c>
      <c r="I139" s="13">
        <f t="shared" si="7"/>
        <v>130.85655671984014</v>
      </c>
      <c r="J139" s="13"/>
      <c r="K139" s="13">
        <f t="shared" si="8"/>
        <v>100</v>
      </c>
    </row>
    <row r="140" spans="1:11" ht="14.25" thickBot="1" x14ac:dyDescent="0.2">
      <c r="A140" s="11" t="s">
        <v>81</v>
      </c>
      <c r="B140" s="2" t="str">
        <f t="shared" si="9"/>
        <v>放送・コンテンツ等</v>
      </c>
      <c r="C140" s="13">
        <f t="shared" si="7"/>
        <v>11.313419888165432</v>
      </c>
      <c r="D140" s="13">
        <f t="shared" si="7"/>
        <v>461.96284742532174</v>
      </c>
      <c r="E140" s="13">
        <f t="shared" si="7"/>
        <v>71.354787880512987</v>
      </c>
      <c r="F140" s="13">
        <f t="shared" si="7"/>
        <v>131.08596846118814</v>
      </c>
      <c r="G140" s="13">
        <f t="shared" si="7"/>
        <v>95.179553006921552</v>
      </c>
      <c r="H140" s="13">
        <f t="shared" si="7"/>
        <v>14.177439487732634</v>
      </c>
      <c r="I140" s="13">
        <f t="shared" si="7"/>
        <v>36.8949975468324</v>
      </c>
      <c r="J140" s="13"/>
      <c r="K140" s="13">
        <f t="shared" si="8"/>
        <v>100</v>
      </c>
    </row>
    <row r="141" spans="1:11" ht="14.25" thickBot="1" x14ac:dyDescent="0.2">
      <c r="A141" s="11" t="s">
        <v>82</v>
      </c>
      <c r="B141" s="2" t="str">
        <f t="shared" si="9"/>
        <v>役務一般</v>
      </c>
      <c r="C141" s="13">
        <f t="shared" si="7"/>
        <v>6.2223809384909883</v>
      </c>
      <c r="D141" s="13">
        <f t="shared" si="7"/>
        <v>269.63545788498374</v>
      </c>
      <c r="E141" s="13">
        <f t="shared" si="7"/>
        <v>141.2824800034158</v>
      </c>
      <c r="F141" s="13">
        <f t="shared" si="7"/>
        <v>93.302365787080987</v>
      </c>
      <c r="G141" s="13">
        <f t="shared" si="7"/>
        <v>104.69750830761373</v>
      </c>
      <c r="H141" s="13">
        <f t="shared" si="7"/>
        <v>77.9759171825295</v>
      </c>
      <c r="I141" s="13">
        <f t="shared" si="7"/>
        <v>47.348580185101589</v>
      </c>
      <c r="J141" s="13"/>
      <c r="K141" s="13">
        <f t="shared" si="8"/>
        <v>100</v>
      </c>
    </row>
    <row r="142" spans="1:11" ht="14.25" thickBot="1" x14ac:dyDescent="0.2">
      <c r="A142" s="11" t="s">
        <v>83</v>
      </c>
      <c r="B142" s="2" t="str">
        <f t="shared" si="9"/>
        <v>学習教材</v>
      </c>
      <c r="C142" s="13">
        <f t="shared" si="7"/>
        <v>30.000765239152983</v>
      </c>
      <c r="D142" s="13">
        <f t="shared" si="7"/>
        <v>750.01621183666487</v>
      </c>
      <c r="E142" s="13">
        <f t="shared" si="7"/>
        <v>25.22901428632424</v>
      </c>
      <c r="F142" s="13">
        <f t="shared" si="7"/>
        <v>27.263678314406782</v>
      </c>
      <c r="G142" s="13">
        <f t="shared" si="7"/>
        <v>0</v>
      </c>
      <c r="H142" s="13">
        <f t="shared" si="7"/>
        <v>37.595531498719566</v>
      </c>
      <c r="I142" s="13">
        <f t="shared" si="7"/>
        <v>0</v>
      </c>
      <c r="J142" s="13"/>
      <c r="K142" s="13">
        <f t="shared" si="8"/>
        <v>100</v>
      </c>
    </row>
    <row r="143" spans="1:11" ht="14.25" thickBot="1" x14ac:dyDescent="0.2">
      <c r="A143" s="11" t="s">
        <v>84</v>
      </c>
      <c r="B143" s="2" t="str">
        <f t="shared" si="9"/>
        <v>医療用具</v>
      </c>
      <c r="C143" s="13">
        <f t="shared" ref="C143:I152" si="10">C75/$K75*100</f>
        <v>0</v>
      </c>
      <c r="D143" s="13">
        <f t="shared" si="10"/>
        <v>149.33656129014486</v>
      </c>
      <c r="E143" s="13">
        <f t="shared" si="10"/>
        <v>0</v>
      </c>
      <c r="F143" s="13">
        <f t="shared" si="10"/>
        <v>61.070639424271192</v>
      </c>
      <c r="G143" s="13">
        <f t="shared" si="10"/>
        <v>78.523131230710291</v>
      </c>
      <c r="H143" s="13">
        <f t="shared" si="10"/>
        <v>140.35665092855311</v>
      </c>
      <c r="I143" s="13">
        <f t="shared" si="10"/>
        <v>255.68233299954861</v>
      </c>
      <c r="J143" s="13"/>
      <c r="K143" s="13">
        <f t="shared" si="8"/>
        <v>100</v>
      </c>
    </row>
    <row r="144" spans="1:11" ht="14.25" thickBot="1" x14ac:dyDescent="0.2">
      <c r="A144" s="11" t="s">
        <v>85</v>
      </c>
      <c r="B144" s="2" t="str">
        <f t="shared" si="9"/>
        <v>教室・講座</v>
      </c>
      <c r="C144" s="13">
        <f t="shared" si="10"/>
        <v>59.575987708956269</v>
      </c>
      <c r="D144" s="13">
        <f t="shared" si="10"/>
        <v>496.46463194861985</v>
      </c>
      <c r="E144" s="13">
        <f t="shared" si="10"/>
        <v>75.150255320965826</v>
      </c>
      <c r="F144" s="13">
        <f t="shared" si="10"/>
        <v>97.453148017454012</v>
      </c>
      <c r="G144" s="13">
        <f t="shared" si="10"/>
        <v>66.828196792093848</v>
      </c>
      <c r="H144" s="13">
        <f t="shared" si="10"/>
        <v>14.931558609420541</v>
      </c>
      <c r="I144" s="13">
        <f t="shared" si="10"/>
        <v>0</v>
      </c>
      <c r="J144" s="13"/>
      <c r="K144" s="13">
        <f t="shared" si="8"/>
        <v>100</v>
      </c>
    </row>
    <row r="145" spans="1:11" ht="14.25" thickBot="1" x14ac:dyDescent="0.2">
      <c r="A145" s="11" t="s">
        <v>86</v>
      </c>
      <c r="B145" s="2" t="str">
        <f t="shared" si="9"/>
        <v>洋装下着</v>
      </c>
      <c r="C145" s="13">
        <f t="shared" si="10"/>
        <v>0</v>
      </c>
      <c r="D145" s="13">
        <f t="shared" si="10"/>
        <v>373.34140322536211</v>
      </c>
      <c r="E145" s="13">
        <f t="shared" si="10"/>
        <v>94.188320002277166</v>
      </c>
      <c r="F145" s="13">
        <f t="shared" si="10"/>
        <v>118.74846554719399</v>
      </c>
      <c r="G145" s="13">
        <f t="shared" si="10"/>
        <v>122.14709302554934</v>
      </c>
      <c r="H145" s="13">
        <f t="shared" si="10"/>
        <v>15.595183436505902</v>
      </c>
      <c r="I145" s="13">
        <f t="shared" si="10"/>
        <v>40.584497301515654</v>
      </c>
      <c r="J145" s="13"/>
      <c r="K145" s="13">
        <f t="shared" si="8"/>
        <v>100</v>
      </c>
    </row>
    <row r="146" spans="1:11" ht="14.25" thickBot="1" x14ac:dyDescent="0.2">
      <c r="A146" s="11" t="s">
        <v>87</v>
      </c>
      <c r="B146" s="2" t="str">
        <f t="shared" si="9"/>
        <v>パソコン・パソコン関連用品</v>
      </c>
      <c r="C146" s="13">
        <f t="shared" si="10"/>
        <v>13.333673439623547</v>
      </c>
      <c r="D146" s="13">
        <f t="shared" si="10"/>
        <v>422.23134888582621</v>
      </c>
      <c r="E146" s="13">
        <f t="shared" si="10"/>
        <v>100.91605714529696</v>
      </c>
      <c r="F146" s="13">
        <f t="shared" si="10"/>
        <v>36.351571085875705</v>
      </c>
      <c r="G146" s="13">
        <f t="shared" si="10"/>
        <v>56.087950879078775</v>
      </c>
      <c r="H146" s="13">
        <f t="shared" si="10"/>
        <v>66.836500442168145</v>
      </c>
      <c r="I146" s="13">
        <f t="shared" si="10"/>
        <v>72.472316609849386</v>
      </c>
      <c r="J146" s="13"/>
      <c r="K146" s="13">
        <f t="shared" si="8"/>
        <v>100</v>
      </c>
    </row>
    <row r="147" spans="1:11" ht="14.25" thickBot="1" x14ac:dyDescent="0.2">
      <c r="A147" s="11" t="s">
        <v>88</v>
      </c>
      <c r="B147" s="2" t="str">
        <f t="shared" si="9"/>
        <v>家具・寝具</v>
      </c>
      <c r="C147" s="13">
        <f t="shared" si="10"/>
        <v>0</v>
      </c>
      <c r="D147" s="13">
        <f t="shared" si="10"/>
        <v>233.33837701585125</v>
      </c>
      <c r="E147" s="13">
        <f t="shared" si="10"/>
        <v>39.245133334282151</v>
      </c>
      <c r="F147" s="13">
        <f t="shared" si="10"/>
        <v>84.820332533709973</v>
      </c>
      <c r="G147" s="13">
        <f t="shared" si="10"/>
        <v>21.81198089741952</v>
      </c>
      <c r="H147" s="13">
        <f t="shared" si="10"/>
        <v>175.44581366069133</v>
      </c>
      <c r="I147" s="13">
        <f t="shared" si="10"/>
        <v>101.46124325378911</v>
      </c>
      <c r="J147" s="13"/>
      <c r="K147" s="13">
        <f t="shared" si="8"/>
        <v>100</v>
      </c>
    </row>
    <row r="148" spans="1:11" ht="14.25" thickBot="1" x14ac:dyDescent="0.2">
      <c r="A148" s="11" t="s">
        <v>89</v>
      </c>
      <c r="B148" s="2" t="str">
        <f t="shared" si="9"/>
        <v>無限連鎖講</v>
      </c>
      <c r="C148" s="13">
        <f t="shared" si="10"/>
        <v>82.965079179879837</v>
      </c>
      <c r="D148" s="13">
        <f t="shared" si="10"/>
        <v>345.68648446792787</v>
      </c>
      <c r="E148" s="13">
        <f t="shared" si="10"/>
        <v>26.163422222854766</v>
      </c>
      <c r="F148" s="13">
        <f t="shared" si="10"/>
        <v>56.546888355806644</v>
      </c>
      <c r="G148" s="13">
        <f t="shared" si="10"/>
        <v>87.247923589678095</v>
      </c>
      <c r="H148" s="13">
        <f t="shared" si="10"/>
        <v>25.9919723941765</v>
      </c>
      <c r="I148" s="13">
        <f t="shared" si="10"/>
        <v>67.640828835859409</v>
      </c>
      <c r="J148" s="13"/>
      <c r="K148" s="13">
        <f t="shared" si="8"/>
        <v>100</v>
      </c>
    </row>
    <row r="149" spans="1:11" ht="14.25" thickBot="1" x14ac:dyDescent="0.2">
      <c r="A149" s="11" t="s">
        <v>90</v>
      </c>
      <c r="B149" s="2" t="str">
        <f t="shared" si="9"/>
        <v>洗浄剤等</v>
      </c>
      <c r="C149" s="13">
        <f t="shared" si="10"/>
        <v>0</v>
      </c>
      <c r="D149" s="13">
        <f t="shared" si="10"/>
        <v>323.08390663733257</v>
      </c>
      <c r="E149" s="13">
        <f t="shared" si="10"/>
        <v>54.339415385929136</v>
      </c>
      <c r="F149" s="13">
        <f t="shared" si="10"/>
        <v>234.88707470873535</v>
      </c>
      <c r="G149" s="13">
        <f t="shared" si="10"/>
        <v>30.201204319503955</v>
      </c>
      <c r="H149" s="13">
        <f t="shared" si="10"/>
        <v>80.974990920319087</v>
      </c>
      <c r="I149" s="13">
        <f t="shared" si="10"/>
        <v>23.414133058566719</v>
      </c>
      <c r="J149" s="13"/>
      <c r="K149" s="13">
        <f t="shared" si="8"/>
        <v>100</v>
      </c>
    </row>
    <row r="150" spans="1:11" ht="14.25" thickBot="1" x14ac:dyDescent="0.2">
      <c r="A150" s="11" t="s">
        <v>91</v>
      </c>
      <c r="B150" s="2" t="str">
        <f t="shared" si="9"/>
        <v>デリバティブ取引</v>
      </c>
      <c r="C150" s="13">
        <f t="shared" si="10"/>
        <v>0</v>
      </c>
      <c r="D150" s="13">
        <f t="shared" si="10"/>
        <v>71.796423697185034</v>
      </c>
      <c r="E150" s="13">
        <f t="shared" si="10"/>
        <v>135.84853846482284</v>
      </c>
      <c r="F150" s="13">
        <f t="shared" si="10"/>
        <v>176.16530603155152</v>
      </c>
      <c r="G150" s="13">
        <f t="shared" si="10"/>
        <v>151.0060215975198</v>
      </c>
      <c r="H150" s="13">
        <f t="shared" si="10"/>
        <v>80.974990920319087</v>
      </c>
      <c r="I150" s="13">
        <f t="shared" si="10"/>
        <v>70.242399175700172</v>
      </c>
      <c r="J150" s="13"/>
      <c r="K150" s="13">
        <f t="shared" si="8"/>
        <v>100</v>
      </c>
    </row>
    <row r="151" spans="1:11" ht="14.25" thickBot="1" x14ac:dyDescent="0.2">
      <c r="A151" s="11" t="s">
        <v>92</v>
      </c>
      <c r="B151" s="2" t="str">
        <f t="shared" si="9"/>
        <v>空調・冷暖房機器</v>
      </c>
      <c r="C151" s="13">
        <f t="shared" si="10"/>
        <v>0</v>
      </c>
      <c r="D151" s="13">
        <f t="shared" si="10"/>
        <v>527.54763499235946</v>
      </c>
      <c r="E151" s="13">
        <f t="shared" si="10"/>
        <v>61.427165218876411</v>
      </c>
      <c r="F151" s="13">
        <f t="shared" si="10"/>
        <v>66.381129808990408</v>
      </c>
      <c r="G151" s="13">
        <f t="shared" si="10"/>
        <v>34.14049183943925</v>
      </c>
      <c r="H151" s="13">
        <f t="shared" si="10"/>
        <v>61.024630838501338</v>
      </c>
      <c r="I151" s="13">
        <f t="shared" si="10"/>
        <v>26.468150414031943</v>
      </c>
      <c r="J151" s="13"/>
      <c r="K151" s="13">
        <f t="shared" si="8"/>
        <v>100</v>
      </c>
    </row>
    <row r="152" spans="1:11" ht="14.25" thickBot="1" x14ac:dyDescent="0.2">
      <c r="A152" s="11" t="s">
        <v>93</v>
      </c>
      <c r="B152" s="2" t="str">
        <f t="shared" si="9"/>
        <v>他の金融関連サービス</v>
      </c>
      <c r="C152" s="13">
        <f t="shared" si="10"/>
        <v>24.348447150616909</v>
      </c>
      <c r="D152" s="13">
        <f t="shared" si="10"/>
        <v>365.22528576394109</v>
      </c>
      <c r="E152" s="13">
        <f t="shared" si="10"/>
        <v>30.713582609438205</v>
      </c>
      <c r="F152" s="13">
        <f t="shared" si="10"/>
        <v>33.190564904495204</v>
      </c>
      <c r="G152" s="13">
        <f t="shared" si="10"/>
        <v>0</v>
      </c>
      <c r="H152" s="13">
        <f t="shared" si="10"/>
        <v>122.04926167700268</v>
      </c>
      <c r="I152" s="13">
        <f t="shared" si="10"/>
        <v>158.80890248419166</v>
      </c>
      <c r="J152" s="13"/>
      <c r="K152" s="13">
        <f t="shared" si="8"/>
        <v>100</v>
      </c>
    </row>
    <row r="153" spans="1:11" ht="14.25" thickBot="1" x14ac:dyDescent="0.2">
      <c r="A153" s="11" t="s">
        <v>94</v>
      </c>
      <c r="B153" s="2" t="str">
        <f t="shared" si="9"/>
        <v>合計</v>
      </c>
      <c r="C153" s="13">
        <f t="shared" ref="C153:I162" si="11">C85/$K85*100</f>
        <v>8.5935695825706748</v>
      </c>
      <c r="D153" s="13">
        <f t="shared" si="11"/>
        <v>302.36516032744584</v>
      </c>
      <c r="E153" s="13">
        <f t="shared" si="11"/>
        <v>73.772820973650582</v>
      </c>
      <c r="F153" s="13">
        <f t="shared" si="11"/>
        <v>85.579593822374918</v>
      </c>
      <c r="G153" s="13">
        <f t="shared" si="11"/>
        <v>83.34296537274875</v>
      </c>
      <c r="H153" s="13">
        <f t="shared" si="11"/>
        <v>83.75929722931555</v>
      </c>
      <c r="I153" s="13">
        <f t="shared" si="11"/>
        <v>85.113267998063506</v>
      </c>
      <c r="J153" s="13"/>
      <c r="K153" s="13">
        <f t="shared" si="8"/>
        <v>100</v>
      </c>
    </row>
    <row r="154" spans="1:11" ht="14.25" thickBot="1" x14ac:dyDescent="0.2">
      <c r="A154" s="11" t="s">
        <v>95</v>
      </c>
      <c r="B154" s="2">
        <f t="shared" si="9"/>
        <v>0</v>
      </c>
      <c r="C154" s="13" t="e">
        <f t="shared" si="11"/>
        <v>#DIV/0!</v>
      </c>
      <c r="D154" s="13" t="e">
        <f t="shared" si="11"/>
        <v>#DIV/0!</v>
      </c>
      <c r="E154" s="13" t="e">
        <f t="shared" si="11"/>
        <v>#DIV/0!</v>
      </c>
      <c r="F154" s="13" t="e">
        <f t="shared" si="11"/>
        <v>#DIV/0!</v>
      </c>
      <c r="G154" s="13" t="e">
        <f t="shared" si="11"/>
        <v>#DIV/0!</v>
      </c>
      <c r="H154" s="13" t="e">
        <f t="shared" si="11"/>
        <v>#DIV/0!</v>
      </c>
      <c r="I154" s="13" t="e">
        <f t="shared" si="11"/>
        <v>#DIV/0!</v>
      </c>
      <c r="J154" s="13"/>
      <c r="K154" s="13" t="e">
        <f t="shared" si="8"/>
        <v>#DIV/0!</v>
      </c>
    </row>
    <row r="155" spans="1:11" ht="14.25" thickBot="1" x14ac:dyDescent="0.2">
      <c r="A155" s="11" t="s">
        <v>96</v>
      </c>
      <c r="B155" s="2">
        <f t="shared" si="9"/>
        <v>0</v>
      </c>
      <c r="C155" s="13" t="e">
        <f t="shared" si="11"/>
        <v>#DIV/0!</v>
      </c>
      <c r="D155" s="13" t="e">
        <f t="shared" si="11"/>
        <v>#DIV/0!</v>
      </c>
      <c r="E155" s="13" t="e">
        <f t="shared" si="11"/>
        <v>#DIV/0!</v>
      </c>
      <c r="F155" s="13" t="e">
        <f t="shared" si="11"/>
        <v>#DIV/0!</v>
      </c>
      <c r="G155" s="13" t="e">
        <f t="shared" si="11"/>
        <v>#DIV/0!</v>
      </c>
      <c r="H155" s="13" t="e">
        <f t="shared" si="11"/>
        <v>#DIV/0!</v>
      </c>
      <c r="I155" s="13" t="e">
        <f t="shared" si="11"/>
        <v>#DIV/0!</v>
      </c>
      <c r="J155" s="13"/>
      <c r="K155" s="13" t="e">
        <f t="shared" si="8"/>
        <v>#DIV/0!</v>
      </c>
    </row>
    <row r="156" spans="1:11" ht="14.25" thickBot="1" x14ac:dyDescent="0.2">
      <c r="A156" s="11" t="s">
        <v>97</v>
      </c>
      <c r="B156" s="2">
        <f t="shared" si="9"/>
        <v>0</v>
      </c>
      <c r="C156" s="13" t="e">
        <f t="shared" si="11"/>
        <v>#DIV/0!</v>
      </c>
      <c r="D156" s="13" t="e">
        <f t="shared" si="11"/>
        <v>#DIV/0!</v>
      </c>
      <c r="E156" s="13" t="e">
        <f t="shared" si="11"/>
        <v>#DIV/0!</v>
      </c>
      <c r="F156" s="13" t="e">
        <f t="shared" si="11"/>
        <v>#DIV/0!</v>
      </c>
      <c r="G156" s="13" t="e">
        <f t="shared" si="11"/>
        <v>#DIV/0!</v>
      </c>
      <c r="H156" s="13" t="e">
        <f t="shared" si="11"/>
        <v>#DIV/0!</v>
      </c>
      <c r="I156" s="13" t="e">
        <f t="shared" si="11"/>
        <v>#DIV/0!</v>
      </c>
      <c r="J156" s="13"/>
      <c r="K156" s="13" t="e">
        <f t="shared" si="8"/>
        <v>#DIV/0!</v>
      </c>
    </row>
    <row r="157" spans="1:11" ht="14.25" thickBot="1" x14ac:dyDescent="0.2">
      <c r="A157" s="11" t="s">
        <v>98</v>
      </c>
      <c r="B157" s="2">
        <f t="shared" si="9"/>
        <v>0</v>
      </c>
      <c r="C157" s="13" t="e">
        <f t="shared" si="11"/>
        <v>#DIV/0!</v>
      </c>
      <c r="D157" s="13" t="e">
        <f t="shared" si="11"/>
        <v>#DIV/0!</v>
      </c>
      <c r="E157" s="13" t="e">
        <f t="shared" si="11"/>
        <v>#DIV/0!</v>
      </c>
      <c r="F157" s="13" t="e">
        <f t="shared" si="11"/>
        <v>#DIV/0!</v>
      </c>
      <c r="G157" s="13" t="e">
        <f t="shared" si="11"/>
        <v>#DIV/0!</v>
      </c>
      <c r="H157" s="13" t="e">
        <f t="shared" si="11"/>
        <v>#DIV/0!</v>
      </c>
      <c r="I157" s="13" t="e">
        <f t="shared" si="11"/>
        <v>#DIV/0!</v>
      </c>
      <c r="J157" s="13"/>
      <c r="K157" s="13" t="e">
        <f t="shared" si="8"/>
        <v>#DIV/0!</v>
      </c>
    </row>
    <row r="158" spans="1:11" ht="14.25" thickBot="1" x14ac:dyDescent="0.2">
      <c r="A158" s="11" t="s">
        <v>99</v>
      </c>
      <c r="B158" s="2">
        <f t="shared" si="9"/>
        <v>0</v>
      </c>
      <c r="C158" s="13" t="e">
        <f t="shared" si="11"/>
        <v>#DIV/0!</v>
      </c>
      <c r="D158" s="13" t="e">
        <f t="shared" si="11"/>
        <v>#DIV/0!</v>
      </c>
      <c r="E158" s="13" t="e">
        <f t="shared" si="11"/>
        <v>#DIV/0!</v>
      </c>
      <c r="F158" s="13" t="e">
        <f t="shared" si="11"/>
        <v>#DIV/0!</v>
      </c>
      <c r="G158" s="13" t="e">
        <f t="shared" si="11"/>
        <v>#DIV/0!</v>
      </c>
      <c r="H158" s="13" t="e">
        <f t="shared" si="11"/>
        <v>#DIV/0!</v>
      </c>
      <c r="I158" s="13" t="e">
        <f t="shared" si="11"/>
        <v>#DIV/0!</v>
      </c>
      <c r="J158" s="13"/>
      <c r="K158" s="13" t="e">
        <f t="shared" si="8"/>
        <v>#DIV/0!</v>
      </c>
    </row>
    <row r="159" spans="1:11" ht="14.25" thickBot="1" x14ac:dyDescent="0.2">
      <c r="A159" s="11" t="s">
        <v>100</v>
      </c>
      <c r="B159" s="2">
        <f t="shared" si="9"/>
        <v>0</v>
      </c>
      <c r="C159" s="13" t="e">
        <f t="shared" si="11"/>
        <v>#DIV/0!</v>
      </c>
      <c r="D159" s="13" t="e">
        <f t="shared" si="11"/>
        <v>#DIV/0!</v>
      </c>
      <c r="E159" s="13" t="e">
        <f t="shared" si="11"/>
        <v>#DIV/0!</v>
      </c>
      <c r="F159" s="13" t="e">
        <f t="shared" si="11"/>
        <v>#DIV/0!</v>
      </c>
      <c r="G159" s="13" t="e">
        <f t="shared" si="11"/>
        <v>#DIV/0!</v>
      </c>
      <c r="H159" s="13" t="e">
        <f t="shared" si="11"/>
        <v>#DIV/0!</v>
      </c>
      <c r="I159" s="13" t="e">
        <f t="shared" si="11"/>
        <v>#DIV/0!</v>
      </c>
      <c r="J159" s="13"/>
      <c r="K159" s="13" t="e">
        <f t="shared" si="8"/>
        <v>#DIV/0!</v>
      </c>
    </row>
    <row r="160" spans="1:11" ht="14.25" thickBot="1" x14ac:dyDescent="0.2">
      <c r="A160" s="11" t="s">
        <v>101</v>
      </c>
      <c r="B160" s="2">
        <f t="shared" si="9"/>
        <v>0</v>
      </c>
      <c r="C160" s="13" t="e">
        <f t="shared" si="11"/>
        <v>#DIV/0!</v>
      </c>
      <c r="D160" s="13" t="e">
        <f t="shared" si="11"/>
        <v>#DIV/0!</v>
      </c>
      <c r="E160" s="13" t="e">
        <f t="shared" si="11"/>
        <v>#DIV/0!</v>
      </c>
      <c r="F160" s="13" t="e">
        <f t="shared" si="11"/>
        <v>#DIV/0!</v>
      </c>
      <c r="G160" s="13" t="e">
        <f t="shared" si="11"/>
        <v>#DIV/0!</v>
      </c>
      <c r="H160" s="13" t="e">
        <f t="shared" si="11"/>
        <v>#DIV/0!</v>
      </c>
      <c r="I160" s="13" t="e">
        <f t="shared" si="11"/>
        <v>#DIV/0!</v>
      </c>
      <c r="J160" s="13"/>
      <c r="K160" s="13" t="e">
        <f t="shared" si="8"/>
        <v>#DIV/0!</v>
      </c>
    </row>
    <row r="161" spans="1:11" ht="14.25" thickBot="1" x14ac:dyDescent="0.2">
      <c r="A161" s="11" t="s">
        <v>102</v>
      </c>
      <c r="B161" s="2">
        <f t="shared" si="9"/>
        <v>0</v>
      </c>
      <c r="C161" s="13" t="e">
        <f t="shared" si="11"/>
        <v>#DIV/0!</v>
      </c>
      <c r="D161" s="13" t="e">
        <f t="shared" si="11"/>
        <v>#DIV/0!</v>
      </c>
      <c r="E161" s="13" t="e">
        <f t="shared" si="11"/>
        <v>#DIV/0!</v>
      </c>
      <c r="F161" s="13" t="e">
        <f t="shared" si="11"/>
        <v>#DIV/0!</v>
      </c>
      <c r="G161" s="13" t="e">
        <f t="shared" si="11"/>
        <v>#DIV/0!</v>
      </c>
      <c r="H161" s="13" t="e">
        <f t="shared" si="11"/>
        <v>#DIV/0!</v>
      </c>
      <c r="I161" s="13" t="e">
        <f t="shared" si="11"/>
        <v>#DIV/0!</v>
      </c>
      <c r="J161" s="13"/>
      <c r="K161" s="13" t="e">
        <f t="shared" si="8"/>
        <v>#DIV/0!</v>
      </c>
    </row>
    <row r="162" spans="1:11" ht="14.25" thickBot="1" x14ac:dyDescent="0.2">
      <c r="A162" s="11" t="s">
        <v>103</v>
      </c>
      <c r="B162" s="2">
        <f t="shared" si="9"/>
        <v>0</v>
      </c>
      <c r="C162" s="13" t="e">
        <f t="shared" si="11"/>
        <v>#DIV/0!</v>
      </c>
      <c r="D162" s="13" t="e">
        <f t="shared" si="11"/>
        <v>#DIV/0!</v>
      </c>
      <c r="E162" s="13" t="e">
        <f t="shared" si="11"/>
        <v>#DIV/0!</v>
      </c>
      <c r="F162" s="13" t="e">
        <f t="shared" si="11"/>
        <v>#DIV/0!</v>
      </c>
      <c r="G162" s="13" t="e">
        <f t="shared" si="11"/>
        <v>#DIV/0!</v>
      </c>
      <c r="H162" s="13" t="e">
        <f t="shared" si="11"/>
        <v>#DIV/0!</v>
      </c>
      <c r="I162" s="13" t="e">
        <f t="shared" si="11"/>
        <v>#DIV/0!</v>
      </c>
      <c r="J162" s="13"/>
      <c r="K162" s="13" t="e">
        <f t="shared" si="8"/>
        <v>#DIV/0!</v>
      </c>
    </row>
    <row r="163" spans="1:11" ht="14.25" thickBot="1" x14ac:dyDescent="0.2">
      <c r="A163" s="11" t="s">
        <v>104</v>
      </c>
      <c r="B163" s="2">
        <f t="shared" si="9"/>
        <v>0</v>
      </c>
      <c r="C163" s="13" t="e">
        <f t="shared" ref="C163:I172" si="12">C95/$K95*100</f>
        <v>#DIV/0!</v>
      </c>
      <c r="D163" s="13" t="e">
        <f t="shared" si="12"/>
        <v>#DIV/0!</v>
      </c>
      <c r="E163" s="13" t="e">
        <f t="shared" si="12"/>
        <v>#DIV/0!</v>
      </c>
      <c r="F163" s="13" t="e">
        <f t="shared" si="12"/>
        <v>#DIV/0!</v>
      </c>
      <c r="G163" s="13" t="e">
        <f t="shared" si="12"/>
        <v>#DIV/0!</v>
      </c>
      <c r="H163" s="13" t="e">
        <f t="shared" si="12"/>
        <v>#DIV/0!</v>
      </c>
      <c r="I163" s="13" t="e">
        <f t="shared" si="12"/>
        <v>#DIV/0!</v>
      </c>
      <c r="J163" s="13"/>
      <c r="K163" s="13" t="e">
        <f t="shared" si="8"/>
        <v>#DIV/0!</v>
      </c>
    </row>
    <row r="164" spans="1:11" ht="14.25" thickBot="1" x14ac:dyDescent="0.2">
      <c r="A164" s="11" t="s">
        <v>105</v>
      </c>
      <c r="B164" s="2">
        <f t="shared" si="9"/>
        <v>0</v>
      </c>
      <c r="C164" s="13" t="e">
        <f t="shared" si="12"/>
        <v>#DIV/0!</v>
      </c>
      <c r="D164" s="13" t="e">
        <f t="shared" si="12"/>
        <v>#DIV/0!</v>
      </c>
      <c r="E164" s="13" t="e">
        <f t="shared" si="12"/>
        <v>#DIV/0!</v>
      </c>
      <c r="F164" s="13" t="e">
        <f t="shared" si="12"/>
        <v>#DIV/0!</v>
      </c>
      <c r="G164" s="13" t="e">
        <f t="shared" si="12"/>
        <v>#DIV/0!</v>
      </c>
      <c r="H164" s="13" t="e">
        <f t="shared" si="12"/>
        <v>#DIV/0!</v>
      </c>
      <c r="I164" s="13" t="e">
        <f t="shared" si="12"/>
        <v>#DIV/0!</v>
      </c>
      <c r="J164" s="13"/>
      <c r="K164" s="13" t="e">
        <f t="shared" si="8"/>
        <v>#DIV/0!</v>
      </c>
    </row>
    <row r="165" spans="1:11" ht="14.25" thickBot="1" x14ac:dyDescent="0.2">
      <c r="A165" s="11" t="s">
        <v>106</v>
      </c>
      <c r="B165" s="2">
        <f t="shared" si="9"/>
        <v>0</v>
      </c>
      <c r="C165" s="13" t="e">
        <f t="shared" si="12"/>
        <v>#DIV/0!</v>
      </c>
      <c r="D165" s="13" t="e">
        <f t="shared" si="12"/>
        <v>#DIV/0!</v>
      </c>
      <c r="E165" s="13" t="e">
        <f t="shared" si="12"/>
        <v>#DIV/0!</v>
      </c>
      <c r="F165" s="13" t="e">
        <f t="shared" si="12"/>
        <v>#DIV/0!</v>
      </c>
      <c r="G165" s="13" t="e">
        <f t="shared" si="12"/>
        <v>#DIV/0!</v>
      </c>
      <c r="H165" s="13" t="e">
        <f t="shared" si="12"/>
        <v>#DIV/0!</v>
      </c>
      <c r="I165" s="13" t="e">
        <f t="shared" si="12"/>
        <v>#DIV/0!</v>
      </c>
      <c r="J165" s="13"/>
      <c r="K165" s="13" t="e">
        <f t="shared" si="8"/>
        <v>#DIV/0!</v>
      </c>
    </row>
    <row r="166" spans="1:11" ht="14.25" thickBot="1" x14ac:dyDescent="0.2">
      <c r="A166" s="11" t="s">
        <v>107</v>
      </c>
      <c r="B166" s="2">
        <f t="shared" si="9"/>
        <v>0</v>
      </c>
      <c r="C166" s="13" t="e">
        <f t="shared" si="12"/>
        <v>#DIV/0!</v>
      </c>
      <c r="D166" s="13" t="e">
        <f t="shared" si="12"/>
        <v>#DIV/0!</v>
      </c>
      <c r="E166" s="13" t="e">
        <f t="shared" si="12"/>
        <v>#DIV/0!</v>
      </c>
      <c r="F166" s="13" t="e">
        <f t="shared" si="12"/>
        <v>#DIV/0!</v>
      </c>
      <c r="G166" s="13" t="e">
        <f t="shared" si="12"/>
        <v>#DIV/0!</v>
      </c>
      <c r="H166" s="13" t="e">
        <f t="shared" si="12"/>
        <v>#DIV/0!</v>
      </c>
      <c r="I166" s="13" t="e">
        <f t="shared" si="12"/>
        <v>#DIV/0!</v>
      </c>
      <c r="J166" s="13"/>
      <c r="K166" s="13" t="e">
        <f t="shared" si="8"/>
        <v>#DIV/0!</v>
      </c>
    </row>
    <row r="167" spans="1:11" ht="14.25" thickBot="1" x14ac:dyDescent="0.2">
      <c r="A167" s="11" t="s">
        <v>108</v>
      </c>
      <c r="B167" s="2">
        <f t="shared" si="9"/>
        <v>0</v>
      </c>
      <c r="C167" s="13" t="e">
        <f t="shared" si="12"/>
        <v>#DIV/0!</v>
      </c>
      <c r="D167" s="13" t="e">
        <f t="shared" si="12"/>
        <v>#DIV/0!</v>
      </c>
      <c r="E167" s="13" t="e">
        <f t="shared" si="12"/>
        <v>#DIV/0!</v>
      </c>
      <c r="F167" s="13" t="e">
        <f t="shared" si="12"/>
        <v>#DIV/0!</v>
      </c>
      <c r="G167" s="13" t="e">
        <f t="shared" si="12"/>
        <v>#DIV/0!</v>
      </c>
      <c r="H167" s="13" t="e">
        <f t="shared" si="12"/>
        <v>#DIV/0!</v>
      </c>
      <c r="I167" s="13" t="e">
        <f t="shared" si="12"/>
        <v>#DIV/0!</v>
      </c>
      <c r="J167" s="13"/>
      <c r="K167" s="13" t="e">
        <f t="shared" si="8"/>
        <v>#DIV/0!</v>
      </c>
    </row>
    <row r="168" spans="1:11" ht="14.25" thickBot="1" x14ac:dyDescent="0.2">
      <c r="A168" s="11" t="s">
        <v>109</v>
      </c>
      <c r="B168" s="2">
        <f t="shared" si="9"/>
        <v>0</v>
      </c>
      <c r="C168" s="13" t="e">
        <f t="shared" si="12"/>
        <v>#DIV/0!</v>
      </c>
      <c r="D168" s="13" t="e">
        <f t="shared" si="12"/>
        <v>#DIV/0!</v>
      </c>
      <c r="E168" s="13" t="e">
        <f t="shared" si="12"/>
        <v>#DIV/0!</v>
      </c>
      <c r="F168" s="13" t="e">
        <f t="shared" si="12"/>
        <v>#DIV/0!</v>
      </c>
      <c r="G168" s="13" t="e">
        <f t="shared" si="12"/>
        <v>#DIV/0!</v>
      </c>
      <c r="H168" s="13" t="e">
        <f t="shared" si="12"/>
        <v>#DIV/0!</v>
      </c>
      <c r="I168" s="13" t="e">
        <f t="shared" si="12"/>
        <v>#DIV/0!</v>
      </c>
      <c r="J168" s="13"/>
      <c r="K168" s="13" t="e">
        <f t="shared" si="8"/>
        <v>#DIV/0!</v>
      </c>
    </row>
    <row r="169" spans="1:11" ht="14.25" thickBot="1" x14ac:dyDescent="0.2">
      <c r="A169" s="11" t="s">
        <v>110</v>
      </c>
      <c r="B169" s="2">
        <f t="shared" si="9"/>
        <v>0</v>
      </c>
      <c r="C169" s="13" t="e">
        <f t="shared" si="12"/>
        <v>#DIV/0!</v>
      </c>
      <c r="D169" s="13" t="e">
        <f t="shared" si="12"/>
        <v>#DIV/0!</v>
      </c>
      <c r="E169" s="13" t="e">
        <f t="shared" si="12"/>
        <v>#DIV/0!</v>
      </c>
      <c r="F169" s="13" t="e">
        <f t="shared" si="12"/>
        <v>#DIV/0!</v>
      </c>
      <c r="G169" s="13" t="e">
        <f t="shared" si="12"/>
        <v>#DIV/0!</v>
      </c>
      <c r="H169" s="13" t="e">
        <f t="shared" si="12"/>
        <v>#DIV/0!</v>
      </c>
      <c r="I169" s="13" t="e">
        <f t="shared" si="12"/>
        <v>#DIV/0!</v>
      </c>
      <c r="J169" s="13"/>
      <c r="K169" s="13" t="e">
        <f t="shared" si="8"/>
        <v>#DIV/0!</v>
      </c>
    </row>
    <row r="170" spans="1:11" ht="14.25" thickBot="1" x14ac:dyDescent="0.2">
      <c r="A170" s="11" t="s">
        <v>111</v>
      </c>
      <c r="B170" s="2">
        <f t="shared" si="9"/>
        <v>0</v>
      </c>
      <c r="C170" s="13" t="e">
        <f t="shared" si="12"/>
        <v>#DIV/0!</v>
      </c>
      <c r="D170" s="13" t="e">
        <f t="shared" si="12"/>
        <v>#DIV/0!</v>
      </c>
      <c r="E170" s="13" t="e">
        <f t="shared" si="12"/>
        <v>#DIV/0!</v>
      </c>
      <c r="F170" s="13" t="e">
        <f t="shared" si="12"/>
        <v>#DIV/0!</v>
      </c>
      <c r="G170" s="13" t="e">
        <f t="shared" si="12"/>
        <v>#DIV/0!</v>
      </c>
      <c r="H170" s="13" t="e">
        <f t="shared" si="12"/>
        <v>#DIV/0!</v>
      </c>
      <c r="I170" s="13" t="e">
        <f t="shared" si="12"/>
        <v>#DIV/0!</v>
      </c>
      <c r="J170" s="13"/>
      <c r="K170" s="13" t="e">
        <f t="shared" si="8"/>
        <v>#DIV/0!</v>
      </c>
    </row>
    <row r="171" spans="1:11" ht="14.25" thickBot="1" x14ac:dyDescent="0.2">
      <c r="A171" s="11" t="s">
        <v>112</v>
      </c>
      <c r="B171" s="2">
        <f t="shared" si="9"/>
        <v>0</v>
      </c>
      <c r="C171" s="13" t="e">
        <f t="shared" si="12"/>
        <v>#DIV/0!</v>
      </c>
      <c r="D171" s="13" t="e">
        <f t="shared" si="12"/>
        <v>#DIV/0!</v>
      </c>
      <c r="E171" s="13" t="e">
        <f t="shared" si="12"/>
        <v>#DIV/0!</v>
      </c>
      <c r="F171" s="13" t="e">
        <f t="shared" si="12"/>
        <v>#DIV/0!</v>
      </c>
      <c r="G171" s="13" t="e">
        <f t="shared" si="12"/>
        <v>#DIV/0!</v>
      </c>
      <c r="H171" s="13" t="e">
        <f t="shared" si="12"/>
        <v>#DIV/0!</v>
      </c>
      <c r="I171" s="13" t="e">
        <f t="shared" si="12"/>
        <v>#DIV/0!</v>
      </c>
      <c r="J171" s="13"/>
      <c r="K171" s="13" t="e">
        <f t="shared" si="8"/>
        <v>#DIV/0!</v>
      </c>
    </row>
    <row r="172" spans="1:11" ht="14.25" thickBot="1" x14ac:dyDescent="0.2">
      <c r="A172" s="11" t="s">
        <v>113</v>
      </c>
      <c r="B172" s="2">
        <f t="shared" si="9"/>
        <v>0</v>
      </c>
      <c r="C172" s="13" t="e">
        <f t="shared" si="12"/>
        <v>#DIV/0!</v>
      </c>
      <c r="D172" s="13" t="e">
        <f t="shared" si="12"/>
        <v>#DIV/0!</v>
      </c>
      <c r="E172" s="13" t="e">
        <f t="shared" si="12"/>
        <v>#DIV/0!</v>
      </c>
      <c r="F172" s="13" t="e">
        <f t="shared" si="12"/>
        <v>#DIV/0!</v>
      </c>
      <c r="G172" s="13" t="e">
        <f t="shared" si="12"/>
        <v>#DIV/0!</v>
      </c>
      <c r="H172" s="13" t="e">
        <f t="shared" si="12"/>
        <v>#DIV/0!</v>
      </c>
      <c r="I172" s="13" t="e">
        <f t="shared" si="12"/>
        <v>#DIV/0!</v>
      </c>
      <c r="J172" s="13"/>
      <c r="K172" s="13" t="e">
        <f t="shared" si="8"/>
        <v>#DIV/0!</v>
      </c>
    </row>
    <row r="173" spans="1:11" ht="14.25" thickBot="1" x14ac:dyDescent="0.2">
      <c r="A173" s="11" t="s">
        <v>114</v>
      </c>
      <c r="B173" s="2">
        <f t="shared" si="9"/>
        <v>0</v>
      </c>
      <c r="C173" s="13" t="e">
        <f t="shared" ref="C173:I182" si="13">C105/$K105*100</f>
        <v>#DIV/0!</v>
      </c>
      <c r="D173" s="13" t="e">
        <f t="shared" si="13"/>
        <v>#DIV/0!</v>
      </c>
      <c r="E173" s="13" t="e">
        <f t="shared" si="13"/>
        <v>#DIV/0!</v>
      </c>
      <c r="F173" s="13" t="e">
        <f t="shared" si="13"/>
        <v>#DIV/0!</v>
      </c>
      <c r="G173" s="13" t="e">
        <f t="shared" si="13"/>
        <v>#DIV/0!</v>
      </c>
      <c r="H173" s="13" t="e">
        <f t="shared" si="13"/>
        <v>#DIV/0!</v>
      </c>
      <c r="I173" s="13" t="e">
        <f t="shared" si="13"/>
        <v>#DIV/0!</v>
      </c>
      <c r="J173" s="13"/>
      <c r="K173" s="13" t="e">
        <f t="shared" si="8"/>
        <v>#DIV/0!</v>
      </c>
    </row>
    <row r="174" spans="1:11" ht="14.25" thickBot="1" x14ac:dyDescent="0.2">
      <c r="A174" s="11" t="s">
        <v>115</v>
      </c>
      <c r="B174" s="2">
        <f t="shared" si="9"/>
        <v>0</v>
      </c>
      <c r="C174" s="13" t="e">
        <f t="shared" si="13"/>
        <v>#DIV/0!</v>
      </c>
      <c r="D174" s="13" t="e">
        <f t="shared" si="13"/>
        <v>#DIV/0!</v>
      </c>
      <c r="E174" s="13" t="e">
        <f t="shared" si="13"/>
        <v>#DIV/0!</v>
      </c>
      <c r="F174" s="13" t="e">
        <f t="shared" si="13"/>
        <v>#DIV/0!</v>
      </c>
      <c r="G174" s="13" t="e">
        <f t="shared" si="13"/>
        <v>#DIV/0!</v>
      </c>
      <c r="H174" s="13" t="e">
        <f t="shared" si="13"/>
        <v>#DIV/0!</v>
      </c>
      <c r="I174" s="13" t="e">
        <f t="shared" si="13"/>
        <v>#DIV/0!</v>
      </c>
      <c r="J174" s="13"/>
      <c r="K174" s="13" t="e">
        <f t="shared" si="8"/>
        <v>#DIV/0!</v>
      </c>
    </row>
    <row r="175" spans="1:11" ht="14.25" thickBot="1" x14ac:dyDescent="0.2">
      <c r="A175" s="11" t="s">
        <v>116</v>
      </c>
      <c r="B175" s="2">
        <f t="shared" si="9"/>
        <v>0</v>
      </c>
      <c r="C175" s="13" t="e">
        <f t="shared" si="13"/>
        <v>#DIV/0!</v>
      </c>
      <c r="D175" s="13" t="e">
        <f t="shared" si="13"/>
        <v>#DIV/0!</v>
      </c>
      <c r="E175" s="13" t="e">
        <f t="shared" si="13"/>
        <v>#DIV/0!</v>
      </c>
      <c r="F175" s="13" t="e">
        <f t="shared" si="13"/>
        <v>#DIV/0!</v>
      </c>
      <c r="G175" s="13" t="e">
        <f t="shared" si="13"/>
        <v>#DIV/0!</v>
      </c>
      <c r="H175" s="13" t="e">
        <f t="shared" si="13"/>
        <v>#DIV/0!</v>
      </c>
      <c r="I175" s="13" t="e">
        <f t="shared" si="13"/>
        <v>#DIV/0!</v>
      </c>
      <c r="J175" s="13"/>
      <c r="K175" s="13" t="e">
        <f t="shared" si="8"/>
        <v>#DIV/0!</v>
      </c>
    </row>
    <row r="176" spans="1:11" ht="14.25" thickBot="1" x14ac:dyDescent="0.2">
      <c r="A176" s="11" t="s">
        <v>117</v>
      </c>
      <c r="B176" s="2">
        <f t="shared" si="9"/>
        <v>0</v>
      </c>
      <c r="C176" s="13" t="e">
        <f t="shared" si="13"/>
        <v>#DIV/0!</v>
      </c>
      <c r="D176" s="13" t="e">
        <f t="shared" si="13"/>
        <v>#DIV/0!</v>
      </c>
      <c r="E176" s="13" t="e">
        <f t="shared" si="13"/>
        <v>#DIV/0!</v>
      </c>
      <c r="F176" s="13" t="e">
        <f t="shared" si="13"/>
        <v>#DIV/0!</v>
      </c>
      <c r="G176" s="13" t="e">
        <f t="shared" si="13"/>
        <v>#DIV/0!</v>
      </c>
      <c r="H176" s="13" t="e">
        <f t="shared" si="13"/>
        <v>#DIV/0!</v>
      </c>
      <c r="I176" s="13" t="e">
        <f t="shared" si="13"/>
        <v>#DIV/0!</v>
      </c>
      <c r="J176" s="13"/>
      <c r="K176" s="13" t="e">
        <f t="shared" si="8"/>
        <v>#DIV/0!</v>
      </c>
    </row>
    <row r="177" spans="1:11" ht="14.25" thickBot="1" x14ac:dyDescent="0.2">
      <c r="A177" s="11" t="s">
        <v>118</v>
      </c>
      <c r="B177" s="2">
        <f t="shared" si="9"/>
        <v>0</v>
      </c>
      <c r="C177" s="13" t="e">
        <f t="shared" si="13"/>
        <v>#DIV/0!</v>
      </c>
      <c r="D177" s="13" t="e">
        <f t="shared" si="13"/>
        <v>#DIV/0!</v>
      </c>
      <c r="E177" s="13" t="e">
        <f t="shared" si="13"/>
        <v>#DIV/0!</v>
      </c>
      <c r="F177" s="13" t="e">
        <f t="shared" si="13"/>
        <v>#DIV/0!</v>
      </c>
      <c r="G177" s="13" t="e">
        <f t="shared" si="13"/>
        <v>#DIV/0!</v>
      </c>
      <c r="H177" s="13" t="e">
        <f t="shared" si="13"/>
        <v>#DIV/0!</v>
      </c>
      <c r="I177" s="13" t="e">
        <f t="shared" si="13"/>
        <v>#DIV/0!</v>
      </c>
      <c r="J177" s="13"/>
      <c r="K177" s="13" t="e">
        <f t="shared" si="8"/>
        <v>#DIV/0!</v>
      </c>
    </row>
    <row r="178" spans="1:11" ht="14.25" thickBot="1" x14ac:dyDescent="0.2">
      <c r="A178" s="11" t="s">
        <v>119</v>
      </c>
      <c r="B178" s="2">
        <f t="shared" si="9"/>
        <v>0</v>
      </c>
      <c r="C178" s="13" t="e">
        <f t="shared" si="13"/>
        <v>#DIV/0!</v>
      </c>
      <c r="D178" s="13" t="e">
        <f t="shared" si="13"/>
        <v>#DIV/0!</v>
      </c>
      <c r="E178" s="13" t="e">
        <f t="shared" si="13"/>
        <v>#DIV/0!</v>
      </c>
      <c r="F178" s="13" t="e">
        <f t="shared" si="13"/>
        <v>#DIV/0!</v>
      </c>
      <c r="G178" s="13" t="e">
        <f t="shared" si="13"/>
        <v>#DIV/0!</v>
      </c>
      <c r="H178" s="13" t="e">
        <f t="shared" si="13"/>
        <v>#DIV/0!</v>
      </c>
      <c r="I178" s="13" t="e">
        <f t="shared" si="13"/>
        <v>#DIV/0!</v>
      </c>
      <c r="J178" s="13"/>
      <c r="K178" s="13" t="e">
        <f t="shared" si="8"/>
        <v>#DIV/0!</v>
      </c>
    </row>
    <row r="179" spans="1:11" ht="14.25" thickBot="1" x14ac:dyDescent="0.2">
      <c r="A179" s="11" t="s">
        <v>120</v>
      </c>
      <c r="B179" s="2">
        <f t="shared" si="9"/>
        <v>0</v>
      </c>
      <c r="C179" s="13" t="e">
        <f t="shared" si="13"/>
        <v>#DIV/0!</v>
      </c>
      <c r="D179" s="13" t="e">
        <f t="shared" si="13"/>
        <v>#DIV/0!</v>
      </c>
      <c r="E179" s="13" t="e">
        <f t="shared" si="13"/>
        <v>#DIV/0!</v>
      </c>
      <c r="F179" s="13" t="e">
        <f t="shared" si="13"/>
        <v>#DIV/0!</v>
      </c>
      <c r="G179" s="13" t="e">
        <f t="shared" si="13"/>
        <v>#DIV/0!</v>
      </c>
      <c r="H179" s="13" t="e">
        <f t="shared" si="13"/>
        <v>#DIV/0!</v>
      </c>
      <c r="I179" s="13" t="e">
        <f t="shared" si="13"/>
        <v>#DIV/0!</v>
      </c>
      <c r="J179" s="13"/>
      <c r="K179" s="13" t="e">
        <f t="shared" si="8"/>
        <v>#DIV/0!</v>
      </c>
    </row>
    <row r="180" spans="1:11" ht="14.25" thickBot="1" x14ac:dyDescent="0.2">
      <c r="A180" s="11" t="s">
        <v>121</v>
      </c>
      <c r="B180" s="2">
        <f t="shared" si="9"/>
        <v>0</v>
      </c>
      <c r="C180" s="13" t="e">
        <f t="shared" si="13"/>
        <v>#DIV/0!</v>
      </c>
      <c r="D180" s="13" t="e">
        <f t="shared" si="13"/>
        <v>#DIV/0!</v>
      </c>
      <c r="E180" s="13" t="e">
        <f t="shared" si="13"/>
        <v>#DIV/0!</v>
      </c>
      <c r="F180" s="13" t="e">
        <f t="shared" si="13"/>
        <v>#DIV/0!</v>
      </c>
      <c r="G180" s="13" t="e">
        <f t="shared" si="13"/>
        <v>#DIV/0!</v>
      </c>
      <c r="H180" s="13" t="e">
        <f t="shared" si="13"/>
        <v>#DIV/0!</v>
      </c>
      <c r="I180" s="13" t="e">
        <f t="shared" si="13"/>
        <v>#DIV/0!</v>
      </c>
      <c r="J180" s="13"/>
      <c r="K180" s="13" t="e">
        <f t="shared" si="8"/>
        <v>#DIV/0!</v>
      </c>
    </row>
    <row r="181" spans="1:11" ht="14.25" thickBot="1" x14ac:dyDescent="0.2">
      <c r="A181" s="11" t="s">
        <v>122</v>
      </c>
      <c r="B181" s="2">
        <f t="shared" si="9"/>
        <v>0</v>
      </c>
      <c r="C181" s="13" t="e">
        <f t="shared" si="13"/>
        <v>#DIV/0!</v>
      </c>
      <c r="D181" s="13" t="e">
        <f t="shared" si="13"/>
        <v>#DIV/0!</v>
      </c>
      <c r="E181" s="13" t="e">
        <f t="shared" si="13"/>
        <v>#DIV/0!</v>
      </c>
      <c r="F181" s="13" t="e">
        <f t="shared" si="13"/>
        <v>#DIV/0!</v>
      </c>
      <c r="G181" s="13" t="e">
        <f t="shared" si="13"/>
        <v>#DIV/0!</v>
      </c>
      <c r="H181" s="13" t="e">
        <f t="shared" si="13"/>
        <v>#DIV/0!</v>
      </c>
      <c r="I181" s="13" t="e">
        <f t="shared" si="13"/>
        <v>#DIV/0!</v>
      </c>
      <c r="J181" s="13"/>
      <c r="K181" s="13" t="e">
        <f t="shared" si="8"/>
        <v>#DIV/0!</v>
      </c>
    </row>
    <row r="182" spans="1:11" ht="14.25" thickBot="1" x14ac:dyDescent="0.2">
      <c r="A182" s="11" t="s">
        <v>123</v>
      </c>
      <c r="B182" s="2">
        <f t="shared" si="9"/>
        <v>0</v>
      </c>
      <c r="C182" s="13" t="e">
        <f t="shared" si="13"/>
        <v>#DIV/0!</v>
      </c>
      <c r="D182" s="13" t="e">
        <f t="shared" si="13"/>
        <v>#DIV/0!</v>
      </c>
      <c r="E182" s="13" t="e">
        <f t="shared" si="13"/>
        <v>#DIV/0!</v>
      </c>
      <c r="F182" s="13" t="e">
        <f t="shared" si="13"/>
        <v>#DIV/0!</v>
      </c>
      <c r="G182" s="13" t="e">
        <f t="shared" si="13"/>
        <v>#DIV/0!</v>
      </c>
      <c r="H182" s="13" t="e">
        <f t="shared" si="13"/>
        <v>#DIV/0!</v>
      </c>
      <c r="I182" s="13" t="e">
        <f t="shared" si="13"/>
        <v>#DIV/0!</v>
      </c>
      <c r="J182" s="13"/>
      <c r="K182" s="13" t="e">
        <f t="shared" si="8"/>
        <v>#DIV/0!</v>
      </c>
    </row>
    <row r="183" spans="1:11" ht="14.25" thickBot="1" x14ac:dyDescent="0.2">
      <c r="A183" s="11"/>
      <c r="B183" s="2">
        <f t="shared" si="9"/>
        <v>0</v>
      </c>
      <c r="C183" s="13" t="e">
        <f t="shared" ref="C183:I183" si="14">C115/$K115*100</f>
        <v>#DIV/0!</v>
      </c>
      <c r="D183" s="13" t="e">
        <f t="shared" si="14"/>
        <v>#DIV/0!</v>
      </c>
      <c r="E183" s="13" t="e">
        <f t="shared" si="14"/>
        <v>#DIV/0!</v>
      </c>
      <c r="F183" s="13" t="e">
        <f t="shared" si="14"/>
        <v>#DIV/0!</v>
      </c>
      <c r="G183" s="13" t="e">
        <f t="shared" si="14"/>
        <v>#DIV/0!</v>
      </c>
      <c r="H183" s="13" t="e">
        <f t="shared" si="14"/>
        <v>#DIV/0!</v>
      </c>
      <c r="I183" s="13" t="e">
        <f t="shared" si="14"/>
        <v>#DIV/0!</v>
      </c>
      <c r="J183" s="13"/>
      <c r="K183" s="13" t="e">
        <f t="shared" si="8"/>
        <v>#DIV/0!</v>
      </c>
    </row>
  </sheetData>
  <mergeCells count="3">
    <mergeCell ref="C3:K3"/>
    <mergeCell ref="C63:K63"/>
    <mergeCell ref="C131:K131"/>
  </mergeCells>
  <phoneticPr fontId="9"/>
  <hyperlinks>
    <hyperlink ref="O27" r:id="rId1" display="【Excelファイル出所】 http://xcampus.jp/xcasehm/piows1/skyline-pyramid-sales-rank20-items-age-under30-2015part-bubble.htm を明記の上でご利用ください．"/>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Q22"/>
  <sheetViews>
    <sheetView workbookViewId="0">
      <selection activeCell="B2" sqref="B2:B4"/>
    </sheetView>
  </sheetViews>
  <sheetFormatPr defaultRowHeight="13.5" x14ac:dyDescent="0.15"/>
  <cols>
    <col min="1" max="1" width="9" customWidth="1"/>
    <col min="2" max="2" width="27.25" customWidth="1"/>
    <col min="7" max="7" width="14.625" customWidth="1"/>
    <col min="8" max="8" width="19.125" customWidth="1"/>
    <col min="13" max="13" width="25" customWidth="1"/>
  </cols>
  <sheetData>
    <row r="1" spans="2:17" ht="14.25" thickBot="1" x14ac:dyDescent="0.2">
      <c r="B1" s="34" t="s">
        <v>140</v>
      </c>
    </row>
    <row r="2" spans="2:17" x14ac:dyDescent="0.15">
      <c r="B2" s="68" t="s">
        <v>175</v>
      </c>
      <c r="C2" s="69"/>
      <c r="D2" s="69"/>
      <c r="E2" s="69"/>
      <c r="F2" s="69"/>
      <c r="G2" s="69"/>
      <c r="H2" s="69"/>
      <c r="I2" s="69"/>
      <c r="J2" s="69"/>
      <c r="K2" s="69"/>
      <c r="L2" s="69"/>
      <c r="M2" s="70"/>
    </row>
    <row r="3" spans="2:17" ht="15" x14ac:dyDescent="0.15">
      <c r="B3" s="71" t="s">
        <v>319</v>
      </c>
      <c r="C3" s="14"/>
      <c r="D3" s="14"/>
      <c r="E3" s="14"/>
      <c r="F3" s="14"/>
      <c r="G3" s="14"/>
      <c r="H3" s="14"/>
      <c r="I3" s="14"/>
      <c r="J3" s="14"/>
      <c r="K3" s="14"/>
      <c r="L3" s="14"/>
      <c r="M3" s="72"/>
    </row>
    <row r="4" spans="2:17" x14ac:dyDescent="0.15">
      <c r="B4" s="196" t="s">
        <v>318</v>
      </c>
      <c r="C4" s="14"/>
      <c r="D4" s="14"/>
      <c r="E4" s="14"/>
      <c r="F4" s="14"/>
      <c r="G4" s="14"/>
      <c r="H4" s="14"/>
      <c r="I4" s="14"/>
      <c r="J4" s="14"/>
      <c r="K4" s="14"/>
      <c r="L4" s="14"/>
      <c r="M4" s="72"/>
    </row>
    <row r="5" spans="2:17" x14ac:dyDescent="0.15">
      <c r="B5" s="196" t="s">
        <v>320</v>
      </c>
      <c r="C5" s="14"/>
      <c r="D5" s="14"/>
      <c r="E5" s="14"/>
      <c r="F5" s="14"/>
      <c r="G5" s="14"/>
      <c r="H5" s="14"/>
      <c r="I5" s="14"/>
      <c r="J5" s="14"/>
      <c r="K5" s="14"/>
      <c r="L5" s="14"/>
      <c r="M5" s="72"/>
    </row>
    <row r="6" spans="2:17" ht="14.25" thickBot="1" x14ac:dyDescent="0.2">
      <c r="B6" s="73"/>
      <c r="C6" s="74"/>
      <c r="D6" s="74"/>
      <c r="E6" s="74"/>
      <c r="F6" s="74"/>
      <c r="G6" s="74"/>
      <c r="H6" s="74"/>
      <c r="I6" s="74"/>
      <c r="J6" s="74"/>
      <c r="K6" s="74"/>
      <c r="L6" s="74"/>
      <c r="M6" s="75"/>
    </row>
    <row r="7" spans="2:17" x14ac:dyDescent="0.15">
      <c r="B7" s="14"/>
      <c r="C7" s="14"/>
      <c r="D7" s="14"/>
      <c r="E7" s="14"/>
      <c r="F7" s="14"/>
      <c r="G7" s="14"/>
      <c r="H7" s="14"/>
      <c r="I7" s="14"/>
      <c r="J7" s="14"/>
      <c r="K7" s="14"/>
      <c r="L7" s="14"/>
      <c r="M7" s="14"/>
    </row>
    <row r="8" spans="2:17" x14ac:dyDescent="0.15">
      <c r="B8" s="14"/>
      <c r="C8" s="14"/>
      <c r="D8" s="14"/>
      <c r="E8" s="14"/>
      <c r="F8" s="14"/>
      <c r="G8" s="14"/>
      <c r="H8" s="14"/>
      <c r="I8" s="14"/>
      <c r="J8" s="14"/>
      <c r="K8" s="14"/>
      <c r="L8" s="14"/>
      <c r="M8" s="14"/>
    </row>
    <row r="9" spans="2:17" x14ac:dyDescent="0.15">
      <c r="B9" t="s">
        <v>141</v>
      </c>
    </row>
    <row r="10" spans="2:17" x14ac:dyDescent="0.15">
      <c r="B10" t="s">
        <v>142</v>
      </c>
    </row>
    <row r="11" spans="2:17" x14ac:dyDescent="0.15">
      <c r="C11" s="35" t="s">
        <v>143</v>
      </c>
    </row>
    <row r="12" spans="2:17" x14ac:dyDescent="0.15">
      <c r="C12" s="36" t="s">
        <v>144</v>
      </c>
    </row>
    <row r="13" spans="2:17" ht="14.25" thickBot="1" x14ac:dyDescent="0.2">
      <c r="C13" s="37" t="s">
        <v>145</v>
      </c>
    </row>
    <row r="14" spans="2:17" x14ac:dyDescent="0.15">
      <c r="B14" s="38" t="s">
        <v>146</v>
      </c>
      <c r="L14" s="76" t="s">
        <v>176</v>
      </c>
      <c r="M14" s="69"/>
      <c r="N14" s="69"/>
      <c r="O14" s="69"/>
      <c r="P14" s="69"/>
      <c r="Q14" s="70"/>
    </row>
    <row r="15" spans="2:17" x14ac:dyDescent="0.15">
      <c r="C15" s="35" t="s">
        <v>147</v>
      </c>
      <c r="L15" s="77"/>
      <c r="M15" s="78" t="s">
        <v>174</v>
      </c>
      <c r="N15" s="14"/>
      <c r="O15" s="14"/>
      <c r="P15" s="14"/>
      <c r="Q15" s="72"/>
    </row>
    <row r="16" spans="2:17" x14ac:dyDescent="0.15">
      <c r="C16" s="36" t="s">
        <v>148</v>
      </c>
      <c r="L16" s="77" t="s">
        <v>177</v>
      </c>
      <c r="M16" s="14"/>
      <c r="N16" s="14"/>
      <c r="O16" s="14"/>
      <c r="P16" s="14"/>
      <c r="Q16" s="72"/>
    </row>
    <row r="17" spans="2:17" ht="14.25" thickBot="1" x14ac:dyDescent="0.2">
      <c r="B17" s="39"/>
      <c r="D17" s="33" t="s">
        <v>149</v>
      </c>
      <c r="L17" s="73"/>
      <c r="M17" s="74"/>
      <c r="N17" s="74"/>
      <c r="O17" s="74"/>
      <c r="P17" s="74"/>
      <c r="Q17" s="75"/>
    </row>
    <row r="18" spans="2:17" x14ac:dyDescent="0.15">
      <c r="B18" s="39"/>
      <c r="D18" s="33"/>
    </row>
    <row r="19" spans="2:17" x14ac:dyDescent="0.15">
      <c r="B19" s="40" t="s">
        <v>150</v>
      </c>
      <c r="C19" s="38"/>
    </row>
    <row r="20" spans="2:17" x14ac:dyDescent="0.15">
      <c r="B20" t="s">
        <v>151</v>
      </c>
      <c r="L20" s="38" t="s">
        <v>152</v>
      </c>
    </row>
    <row r="21" spans="2:17" x14ac:dyDescent="0.15">
      <c r="B21" t="s">
        <v>153</v>
      </c>
    </row>
    <row r="22" spans="2:17" x14ac:dyDescent="0.15">
      <c r="B22" s="39" t="s">
        <v>154</v>
      </c>
    </row>
  </sheetData>
  <phoneticPr fontId="15"/>
  <hyperlinks>
    <hyperlink ref="M15" r:id="rId1"/>
    <hyperlink ref="B5" r:id="rId2" display="【Excelファイル出所】 http://xcampus.jp/xcasehm/piows1/skyline-pyramid-sales-rank20-items-age-under30-2015part-bubble.htm を明記の上でご利用ください．"/>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01"/>
  <sheetViews>
    <sheetView showGridLines="0" zoomScaleNormal="100" workbookViewId="0">
      <selection activeCell="B1" sqref="B1:Q46"/>
    </sheetView>
  </sheetViews>
  <sheetFormatPr defaultRowHeight="13.5" x14ac:dyDescent="0.15"/>
  <cols>
    <col min="1" max="1" width="5.875" customWidth="1"/>
    <col min="2" max="2" width="24.625" customWidth="1"/>
    <col min="11" max="13" width="8.375" customWidth="1"/>
    <col min="14" max="14" width="10.875" customWidth="1"/>
    <col min="15" max="15" width="8.625" customWidth="1"/>
    <col min="16" max="16" width="12.875" customWidth="1"/>
    <col min="17" max="17" width="9.125" customWidth="1"/>
    <col min="18" max="20" width="12.875" customWidth="1"/>
    <col min="21" max="21" width="7.25" customWidth="1"/>
  </cols>
  <sheetData>
    <row r="1" spans="2:20" ht="23.25" customHeight="1" x14ac:dyDescent="0.15">
      <c r="B1" s="194" t="s">
        <v>315</v>
      </c>
      <c r="C1" s="191"/>
      <c r="D1" s="191"/>
      <c r="E1" s="191"/>
      <c r="F1" s="191"/>
      <c r="G1" s="191"/>
      <c r="H1" s="191"/>
      <c r="I1" s="191"/>
      <c r="J1" s="191"/>
      <c r="K1" s="191"/>
      <c r="L1" s="190" t="str">
        <f>データ加工!C2</f>
        <v>2015年度</v>
      </c>
      <c r="N1" s="190" t="str">
        <f>データ加工!G2</f>
        <v>2015年7月24日現在</v>
      </c>
      <c r="Q1" s="34"/>
      <c r="R1" s="34"/>
      <c r="S1" s="34" t="s">
        <v>168</v>
      </c>
      <c r="T1" s="34"/>
    </row>
    <row r="2" spans="2:20" ht="14.25" x14ac:dyDescent="0.15">
      <c r="B2" s="15" t="s">
        <v>300</v>
      </c>
      <c r="I2" s="15" t="s">
        <v>301</v>
      </c>
      <c r="Q2" s="60"/>
      <c r="R2" s="60"/>
      <c r="S2" s="60" t="s">
        <v>167</v>
      </c>
      <c r="T2" s="60"/>
    </row>
    <row r="44" spans="1:13" ht="14.25" x14ac:dyDescent="0.15">
      <c r="K44" s="15" t="s">
        <v>299</v>
      </c>
      <c r="L44" s="15"/>
      <c r="M44" s="15"/>
    </row>
    <row r="45" spans="1:13" x14ac:dyDescent="0.15">
      <c r="B45" t="str">
        <f>素データ!G1</f>
        <v>データ出所：国民生活センター「消費生活相談データベース(PIO-NET)」</v>
      </c>
    </row>
    <row r="46" spans="1:13" x14ac:dyDescent="0.15">
      <c r="A46" s="191"/>
      <c r="B46" t="s">
        <v>327</v>
      </c>
      <c r="C46" s="191"/>
      <c r="D46" s="191"/>
      <c r="E46" s="191"/>
      <c r="F46" s="191"/>
      <c r="G46" s="191"/>
      <c r="H46" s="191"/>
      <c r="I46" s="191"/>
      <c r="J46" s="191"/>
      <c r="K46" s="191"/>
      <c r="L46" s="191"/>
      <c r="M46" s="191"/>
    </row>
    <row r="47" spans="1:13" s="171" customFormat="1" x14ac:dyDescent="0.15">
      <c r="A47" s="192"/>
      <c r="B47" s="192"/>
      <c r="C47" s="192" t="str">
        <f>データ加工!C1</f>
        <v>販売購入形態=マルチ取引</v>
      </c>
      <c r="D47" s="192"/>
      <c r="E47" s="192"/>
      <c r="F47" s="192"/>
      <c r="G47" s="192" t="str">
        <f>データ加工!G1</f>
        <v>データ出所：国民生活センター「消費生活相談データベース(PIO-NET)」</v>
      </c>
      <c r="H47" s="192"/>
      <c r="I47" s="192"/>
      <c r="J47" s="192"/>
      <c r="K47" s="192"/>
      <c r="L47" s="192"/>
      <c r="M47" s="192"/>
    </row>
    <row r="48" spans="1:13" ht="14.25" thickBot="1" x14ac:dyDescent="0.2">
      <c r="A48" s="192" t="str">
        <f>データ加工!A2</f>
        <v>相談件数上位20項目</v>
      </c>
      <c r="B48" s="181"/>
      <c r="C48" s="192" t="str">
        <f>データ加工!C2</f>
        <v>2015年度</v>
      </c>
      <c r="D48" s="192"/>
      <c r="E48" s="192"/>
      <c r="F48" s="192"/>
      <c r="G48" s="192" t="str">
        <f>データ加工!G2</f>
        <v>2015年7月24日現在</v>
      </c>
      <c r="H48" s="193"/>
      <c r="I48" s="193"/>
      <c r="J48" s="193"/>
      <c r="K48" s="193"/>
      <c r="L48" s="193"/>
      <c r="M48" s="193"/>
    </row>
    <row r="49" spans="1:20" ht="14.25" thickBot="1" x14ac:dyDescent="0.2">
      <c r="A49" s="204"/>
      <c r="B49" s="205" t="str">
        <f>データ加工!B3</f>
        <v>商品・サービス（中分類）</v>
      </c>
      <c r="C49" s="223" t="s">
        <v>298</v>
      </c>
      <c r="D49" s="223"/>
      <c r="E49" s="223"/>
      <c r="F49" s="223"/>
      <c r="G49" s="223"/>
      <c r="H49" s="223"/>
      <c r="I49" s="223"/>
      <c r="J49" s="223"/>
      <c r="K49" s="224"/>
      <c r="L49" s="182"/>
      <c r="M49" s="182"/>
    </row>
    <row r="50" spans="1:20" ht="14.25" thickBot="1" x14ac:dyDescent="0.2">
      <c r="A50" s="41" t="s">
        <v>73</v>
      </c>
      <c r="B50" s="172"/>
      <c r="C50" s="2" t="str">
        <f>データ加工!C4</f>
        <v>２０歳未満</v>
      </c>
      <c r="D50" s="2" t="str">
        <f>データ加工!D4</f>
        <v>２０歳代</v>
      </c>
      <c r="E50" s="2" t="str">
        <f>データ加工!E4</f>
        <v>３０歳代</v>
      </c>
      <c r="F50" s="2" t="str">
        <f>データ加工!F4</f>
        <v>４０歳代</v>
      </c>
      <c r="G50" s="2" t="str">
        <f>データ加工!G4</f>
        <v>５０歳代</v>
      </c>
      <c r="H50" s="2" t="str">
        <f>データ加工!H4</f>
        <v>６０歳代</v>
      </c>
      <c r="I50" s="2" t="str">
        <f>データ加工!I4</f>
        <v>７０歳以上</v>
      </c>
      <c r="J50" s="2" t="str">
        <f>データ加工!J4</f>
        <v>不明・無回答</v>
      </c>
      <c r="K50" s="2" t="str">
        <f>データ加工!K4</f>
        <v>合計</v>
      </c>
      <c r="L50" s="2" t="str">
        <f>データ加工!L4</f>
        <v>30歳未満</v>
      </c>
      <c r="M50" s="2" t="str">
        <f>データ加工!M4</f>
        <v>30歳未満比率</v>
      </c>
      <c r="O50" s="32" t="s">
        <v>130</v>
      </c>
      <c r="P50" s="33" t="s">
        <v>131</v>
      </c>
      <c r="Q50" s="33"/>
      <c r="R50" s="33"/>
      <c r="S50" s="33"/>
      <c r="T50" s="33"/>
    </row>
    <row r="51" spans="1:20" ht="14.25" thickBot="1" x14ac:dyDescent="0.2">
      <c r="A51" s="42" t="s">
        <v>74</v>
      </c>
      <c r="B51" s="44" t="str">
        <f>データ加工!B5</f>
        <v>健康食品</v>
      </c>
      <c r="C51" s="174">
        <f>データ加工!C5</f>
        <v>1</v>
      </c>
      <c r="D51" s="174">
        <f>データ加工!D5</f>
        <v>150</v>
      </c>
      <c r="E51" s="174">
        <f>データ加工!E5</f>
        <v>75</v>
      </c>
      <c r="F51" s="174">
        <f>データ加工!F5</f>
        <v>63</v>
      </c>
      <c r="G51" s="174">
        <f>データ加工!G5</f>
        <v>59</v>
      </c>
      <c r="H51" s="174">
        <f>データ加工!H5</f>
        <v>69</v>
      </c>
      <c r="I51" s="174">
        <f>データ加工!I5</f>
        <v>99</v>
      </c>
      <c r="J51" s="174">
        <f>データ加工!J5</f>
        <v>44</v>
      </c>
      <c r="K51" s="175">
        <f>データ加工!K5</f>
        <v>560</v>
      </c>
      <c r="L51" s="175">
        <f>データ加工!L5</f>
        <v>151</v>
      </c>
      <c r="M51" s="176">
        <f>データ加工!M5</f>
        <v>26.964285714285712</v>
      </c>
      <c r="O51" t="s">
        <v>132</v>
      </c>
      <c r="P51" t="str">
        <f t="shared" ref="P51:P82" si="0">CONCATENATE(A51,O51,B51)</f>
        <v>a 健康食品</v>
      </c>
    </row>
    <row r="52" spans="1:20" ht="14.25" thickBot="1" x14ac:dyDescent="0.2">
      <c r="A52" s="42" t="s">
        <v>75</v>
      </c>
      <c r="B52" s="44" t="str">
        <f>データ加工!B6</f>
        <v>化粧品</v>
      </c>
      <c r="C52" s="174">
        <f>データ加工!C6</f>
        <v>4</v>
      </c>
      <c r="D52" s="174">
        <f>データ加工!D6</f>
        <v>149</v>
      </c>
      <c r="E52" s="174">
        <f>データ加工!E6</f>
        <v>35</v>
      </c>
      <c r="F52" s="174">
        <f>データ加工!F6</f>
        <v>50</v>
      </c>
      <c r="G52" s="174">
        <f>データ加工!G6</f>
        <v>45</v>
      </c>
      <c r="H52" s="174">
        <f>データ加工!H6</f>
        <v>48</v>
      </c>
      <c r="I52" s="174">
        <f>データ加工!I6</f>
        <v>45</v>
      </c>
      <c r="J52" s="174">
        <f>データ加工!J6</f>
        <v>30</v>
      </c>
      <c r="K52" s="175">
        <f>データ加工!K6</f>
        <v>406</v>
      </c>
      <c r="L52" s="175">
        <f>データ加工!L6</f>
        <v>153</v>
      </c>
      <c r="M52" s="176">
        <f>データ加工!M6</f>
        <v>37.684729064039409</v>
      </c>
      <c r="O52" t="s">
        <v>132</v>
      </c>
      <c r="P52" t="str">
        <f t="shared" si="0"/>
        <v>b 化粧品</v>
      </c>
    </row>
    <row r="53" spans="1:20" ht="14.25" thickBot="1" x14ac:dyDescent="0.2">
      <c r="A53" s="42" t="s">
        <v>76</v>
      </c>
      <c r="B53" s="44" t="str">
        <f>データ加工!B7</f>
        <v>ファンド型投資商品</v>
      </c>
      <c r="C53" s="174">
        <f>データ加工!C7</f>
        <v>4</v>
      </c>
      <c r="D53" s="174">
        <f>データ加工!D7</f>
        <v>19</v>
      </c>
      <c r="E53" s="174">
        <f>データ加工!E7</f>
        <v>18</v>
      </c>
      <c r="F53" s="174">
        <f>データ加工!F7</f>
        <v>31</v>
      </c>
      <c r="G53" s="174">
        <f>データ加工!G7</f>
        <v>34</v>
      </c>
      <c r="H53" s="174">
        <f>データ加工!H7</f>
        <v>42</v>
      </c>
      <c r="I53" s="174">
        <f>データ加工!I7</f>
        <v>49</v>
      </c>
      <c r="J53" s="174">
        <f>データ加工!J7</f>
        <v>23</v>
      </c>
      <c r="K53" s="175">
        <f>データ加工!K7</f>
        <v>220</v>
      </c>
      <c r="L53" s="175">
        <f>データ加工!L7</f>
        <v>23</v>
      </c>
      <c r="M53" s="176">
        <f>データ加工!M7</f>
        <v>10.454545454545453</v>
      </c>
      <c r="O53" t="s">
        <v>133</v>
      </c>
      <c r="P53" t="str">
        <f t="shared" si="0"/>
        <v>c ファンド型投資商品</v>
      </c>
    </row>
    <row r="54" spans="1:20" ht="14.25" thickBot="1" x14ac:dyDescent="0.2">
      <c r="A54" s="42" t="s">
        <v>77</v>
      </c>
      <c r="B54" s="44" t="str">
        <f>データ加工!B8</f>
        <v>商品一般</v>
      </c>
      <c r="C54" s="174">
        <f>データ加工!C8</f>
        <v>6</v>
      </c>
      <c r="D54" s="174">
        <f>データ加工!D8</f>
        <v>76</v>
      </c>
      <c r="E54" s="174">
        <f>データ加工!E8</f>
        <v>22</v>
      </c>
      <c r="F54" s="174">
        <f>データ加工!F8</f>
        <v>14</v>
      </c>
      <c r="G54" s="174">
        <f>データ加工!G8</f>
        <v>10</v>
      </c>
      <c r="H54" s="174">
        <f>データ加工!H8</f>
        <v>17</v>
      </c>
      <c r="I54" s="174">
        <f>データ加工!I8</f>
        <v>21</v>
      </c>
      <c r="J54" s="174">
        <f>データ加工!J8</f>
        <v>30</v>
      </c>
      <c r="K54" s="175">
        <f>データ加工!K8</f>
        <v>196</v>
      </c>
      <c r="L54" s="175">
        <f>データ加工!L8</f>
        <v>82</v>
      </c>
      <c r="M54" s="176">
        <f>データ加工!M8</f>
        <v>41.836734693877553</v>
      </c>
      <c r="O54" t="s">
        <v>133</v>
      </c>
      <c r="P54" t="str">
        <f t="shared" si="0"/>
        <v>d 商品一般</v>
      </c>
    </row>
    <row r="55" spans="1:20" ht="14.25" thickBot="1" x14ac:dyDescent="0.2">
      <c r="A55" s="42" t="s">
        <v>78</v>
      </c>
      <c r="B55" s="44" t="str">
        <f>データ加工!B9</f>
        <v>内職・副業</v>
      </c>
      <c r="C55" s="174">
        <f>データ加工!C9</f>
        <v>4</v>
      </c>
      <c r="D55" s="174">
        <f>データ加工!D9</f>
        <v>92</v>
      </c>
      <c r="E55" s="174">
        <f>データ加工!E9</f>
        <v>15</v>
      </c>
      <c r="F55" s="174">
        <f>データ加工!F9</f>
        <v>7</v>
      </c>
      <c r="G55" s="174">
        <f>データ加工!G9</f>
        <v>9</v>
      </c>
      <c r="H55" s="174">
        <f>データ加工!H9</f>
        <v>9</v>
      </c>
      <c r="I55" s="174">
        <f>データ加工!I9</f>
        <v>4</v>
      </c>
      <c r="J55" s="174">
        <f>データ加工!J9</f>
        <v>8</v>
      </c>
      <c r="K55" s="175">
        <f>データ加工!K9</f>
        <v>148</v>
      </c>
      <c r="L55" s="175">
        <f>データ加工!L9</f>
        <v>96</v>
      </c>
      <c r="M55" s="176">
        <f>データ加工!M9</f>
        <v>64.86486486486487</v>
      </c>
      <c r="O55" t="s">
        <v>133</v>
      </c>
      <c r="P55" t="str">
        <f t="shared" si="0"/>
        <v>e 内職・副業</v>
      </c>
    </row>
    <row r="56" spans="1:20" ht="14.25" thickBot="1" x14ac:dyDescent="0.2">
      <c r="A56" s="42" t="s">
        <v>79</v>
      </c>
      <c r="B56" s="44" t="str">
        <f>データ加工!B10</f>
        <v>飲料</v>
      </c>
      <c r="C56" s="174">
        <f>データ加工!C10</f>
        <v>0</v>
      </c>
      <c r="D56" s="174">
        <f>データ加工!D10</f>
        <v>12</v>
      </c>
      <c r="E56" s="174">
        <f>データ加工!E10</f>
        <v>11</v>
      </c>
      <c r="F56" s="174">
        <f>データ加工!F10</f>
        <v>13</v>
      </c>
      <c r="G56" s="174">
        <f>データ加工!G10</f>
        <v>20</v>
      </c>
      <c r="H56" s="174">
        <f>データ加工!H10</f>
        <v>23</v>
      </c>
      <c r="I56" s="174">
        <f>データ加工!I10</f>
        <v>25</v>
      </c>
      <c r="J56" s="174">
        <f>データ加工!J10</f>
        <v>15</v>
      </c>
      <c r="K56" s="175">
        <f>データ加工!K10</f>
        <v>119</v>
      </c>
      <c r="L56" s="175">
        <f>データ加工!L10</f>
        <v>12</v>
      </c>
      <c r="M56" s="176">
        <f>データ加工!M10</f>
        <v>10.084033613445378</v>
      </c>
      <c r="O56" t="s">
        <v>134</v>
      </c>
      <c r="P56" t="str">
        <f t="shared" si="0"/>
        <v>f 飲料</v>
      </c>
    </row>
    <row r="57" spans="1:20" ht="14.25" thickBot="1" x14ac:dyDescent="0.2">
      <c r="A57" s="42" t="s">
        <v>80</v>
      </c>
      <c r="B57" s="44" t="str">
        <f>データ加工!B11</f>
        <v>食器・台所用品</v>
      </c>
      <c r="C57" s="174">
        <f>データ加工!C11</f>
        <v>0</v>
      </c>
      <c r="D57" s="174">
        <f>データ加工!D11</f>
        <v>20</v>
      </c>
      <c r="E57" s="174">
        <f>データ加工!E11</f>
        <v>9</v>
      </c>
      <c r="F57" s="174">
        <f>データ加工!F11</f>
        <v>13</v>
      </c>
      <c r="G57" s="174">
        <f>データ加工!G11</f>
        <v>18</v>
      </c>
      <c r="H57" s="174">
        <f>データ加工!H11</f>
        <v>19</v>
      </c>
      <c r="I57" s="174">
        <f>データ加工!I11</f>
        <v>23</v>
      </c>
      <c r="J57" s="174">
        <f>データ加工!J11</f>
        <v>5</v>
      </c>
      <c r="K57" s="175">
        <f>データ加工!K11</f>
        <v>107</v>
      </c>
      <c r="L57" s="175">
        <f>データ加工!L11</f>
        <v>20</v>
      </c>
      <c r="M57" s="176">
        <f>データ加工!M11</f>
        <v>18.691588785046729</v>
      </c>
      <c r="O57" t="s">
        <v>134</v>
      </c>
      <c r="P57" t="str">
        <f t="shared" si="0"/>
        <v>g 食器・台所用品</v>
      </c>
    </row>
    <row r="58" spans="1:20" ht="14.25" thickBot="1" x14ac:dyDescent="0.2">
      <c r="A58" s="42" t="s">
        <v>81</v>
      </c>
      <c r="B58" s="44" t="str">
        <f>データ加工!B12</f>
        <v>放送・コンテンツ等</v>
      </c>
      <c r="C58" s="174">
        <f>データ加工!C12</f>
        <v>2</v>
      </c>
      <c r="D58" s="174">
        <f>データ加工!D12</f>
        <v>49</v>
      </c>
      <c r="E58" s="174">
        <f>データ加工!E12</f>
        <v>10</v>
      </c>
      <c r="F58" s="174">
        <f>データ加工!F12</f>
        <v>17</v>
      </c>
      <c r="G58" s="174">
        <f>データ加工!G12</f>
        <v>12</v>
      </c>
      <c r="H58" s="174">
        <f>データ加工!H12</f>
        <v>2</v>
      </c>
      <c r="I58" s="174">
        <f>データ加工!I12</f>
        <v>6</v>
      </c>
      <c r="J58" s="174">
        <f>データ加工!J12</f>
        <v>1</v>
      </c>
      <c r="K58" s="175">
        <f>データ加工!K12</f>
        <v>99</v>
      </c>
      <c r="L58" s="175">
        <f>データ加工!L12</f>
        <v>51</v>
      </c>
      <c r="M58" s="176">
        <f>データ加工!M12</f>
        <v>51.515151515151516</v>
      </c>
      <c r="O58" t="s">
        <v>134</v>
      </c>
      <c r="P58" t="str">
        <f t="shared" si="0"/>
        <v>h 放送・コンテンツ等</v>
      </c>
    </row>
    <row r="59" spans="1:20" ht="14.25" thickBot="1" x14ac:dyDescent="0.2">
      <c r="A59" s="42" t="s">
        <v>82</v>
      </c>
      <c r="B59" s="44" t="str">
        <f>データ加工!B13</f>
        <v>役務一般</v>
      </c>
      <c r="C59" s="174">
        <f>データ加工!C13</f>
        <v>1</v>
      </c>
      <c r="D59" s="174">
        <f>データ加工!D13</f>
        <v>26</v>
      </c>
      <c r="E59" s="174">
        <f>データ加工!E13</f>
        <v>18</v>
      </c>
      <c r="F59" s="174">
        <f>データ加工!F13</f>
        <v>11</v>
      </c>
      <c r="G59" s="174">
        <f>データ加工!G13</f>
        <v>12</v>
      </c>
      <c r="H59" s="174">
        <f>データ加工!H13</f>
        <v>10</v>
      </c>
      <c r="I59" s="174">
        <f>データ加工!I13</f>
        <v>7</v>
      </c>
      <c r="J59" s="174">
        <f>データ加工!J13</f>
        <v>5</v>
      </c>
      <c r="K59" s="175">
        <f>データ加工!K13</f>
        <v>90</v>
      </c>
      <c r="L59" s="175">
        <f>データ加工!L13</f>
        <v>27</v>
      </c>
      <c r="M59" s="176">
        <f>データ加工!M13</f>
        <v>30</v>
      </c>
      <c r="O59" t="s">
        <v>134</v>
      </c>
      <c r="P59" t="str">
        <f t="shared" si="0"/>
        <v>i 役務一般</v>
      </c>
    </row>
    <row r="60" spans="1:20" ht="14.25" thickBot="1" x14ac:dyDescent="0.2">
      <c r="A60" s="42" t="s">
        <v>83</v>
      </c>
      <c r="B60" s="44" t="str">
        <f>データ加工!B14</f>
        <v>学習教材</v>
      </c>
      <c r="C60" s="174">
        <f>データ加工!C14</f>
        <v>3</v>
      </c>
      <c r="D60" s="174">
        <f>データ加工!D14</f>
        <v>45</v>
      </c>
      <c r="E60" s="174">
        <f>データ加工!E14</f>
        <v>2</v>
      </c>
      <c r="F60" s="174">
        <f>データ加工!F14</f>
        <v>2</v>
      </c>
      <c r="G60" s="174">
        <f>データ加工!G14</f>
        <v>0</v>
      </c>
      <c r="H60" s="174">
        <f>データ加工!H14</f>
        <v>3</v>
      </c>
      <c r="I60" s="174">
        <f>データ加工!I14</f>
        <v>0</v>
      </c>
      <c r="J60" s="174">
        <f>データ加工!J14</f>
        <v>1</v>
      </c>
      <c r="K60" s="175">
        <f>データ加工!K14</f>
        <v>56</v>
      </c>
      <c r="L60" s="175">
        <f>データ加工!L14</f>
        <v>48</v>
      </c>
      <c r="M60" s="176">
        <f>データ加工!M14</f>
        <v>85.714285714285708</v>
      </c>
      <c r="O60" t="s">
        <v>134</v>
      </c>
      <c r="P60" t="str">
        <f t="shared" si="0"/>
        <v>j 学習教材</v>
      </c>
    </row>
    <row r="61" spans="1:20" ht="14.25" thickBot="1" x14ac:dyDescent="0.2">
      <c r="A61" s="42" t="s">
        <v>84</v>
      </c>
      <c r="B61" s="44" t="str">
        <f>データ加工!B15</f>
        <v>医療用具</v>
      </c>
      <c r="C61" s="174">
        <f>データ加工!C15</f>
        <v>0</v>
      </c>
      <c r="D61" s="174">
        <f>データ加工!D15</f>
        <v>8</v>
      </c>
      <c r="E61" s="174">
        <f>データ加工!E15</f>
        <v>0</v>
      </c>
      <c r="F61" s="174">
        <f>データ加工!F15</f>
        <v>4</v>
      </c>
      <c r="G61" s="174">
        <f>データ加工!G15</f>
        <v>5</v>
      </c>
      <c r="H61" s="174">
        <f>データ加工!H15</f>
        <v>10</v>
      </c>
      <c r="I61" s="174">
        <f>データ加工!I15</f>
        <v>21</v>
      </c>
      <c r="J61" s="174">
        <f>データ加工!J15</f>
        <v>2</v>
      </c>
      <c r="K61" s="175">
        <f>データ加工!K15</f>
        <v>50</v>
      </c>
      <c r="L61" s="175">
        <f>データ加工!L15</f>
        <v>8</v>
      </c>
      <c r="M61" s="176">
        <f>データ加工!M15</f>
        <v>16</v>
      </c>
      <c r="O61" t="s">
        <v>134</v>
      </c>
      <c r="P61" t="str">
        <f t="shared" si="0"/>
        <v>k 医療用具</v>
      </c>
    </row>
    <row r="62" spans="1:20" ht="14.25" thickBot="1" x14ac:dyDescent="0.2">
      <c r="A62" s="42" t="s">
        <v>85</v>
      </c>
      <c r="B62" s="44" t="str">
        <f>データ加工!B16</f>
        <v>教室・講座</v>
      </c>
      <c r="C62" s="174">
        <f>データ加工!C16</f>
        <v>5</v>
      </c>
      <c r="D62" s="174">
        <f>データ加工!D16</f>
        <v>25</v>
      </c>
      <c r="E62" s="174">
        <f>データ加工!E16</f>
        <v>5</v>
      </c>
      <c r="F62" s="174">
        <f>データ加工!F16</f>
        <v>6</v>
      </c>
      <c r="G62" s="174">
        <f>データ加工!G16</f>
        <v>4</v>
      </c>
      <c r="H62" s="174">
        <f>データ加工!H16</f>
        <v>1</v>
      </c>
      <c r="I62" s="174">
        <f>データ加工!I16</f>
        <v>0</v>
      </c>
      <c r="J62" s="174">
        <f>データ加工!J16</f>
        <v>1</v>
      </c>
      <c r="K62" s="175">
        <f>データ加工!K16</f>
        <v>47</v>
      </c>
      <c r="L62" s="175">
        <f>データ加工!L16</f>
        <v>30</v>
      </c>
      <c r="M62" s="176">
        <f>データ加工!M16</f>
        <v>63.829787234042556</v>
      </c>
      <c r="O62" t="s">
        <v>134</v>
      </c>
      <c r="P62" t="str">
        <f t="shared" si="0"/>
        <v>l 教室・講座</v>
      </c>
    </row>
    <row r="63" spans="1:20" ht="14.25" thickBot="1" x14ac:dyDescent="0.2">
      <c r="A63" s="42" t="s">
        <v>86</v>
      </c>
      <c r="B63" s="44" t="str">
        <f>データ加工!B17</f>
        <v>洋装下着</v>
      </c>
      <c r="C63" s="174">
        <f>データ加工!C17</f>
        <v>0</v>
      </c>
      <c r="D63" s="174">
        <f>データ加工!D17</f>
        <v>18</v>
      </c>
      <c r="E63" s="174">
        <f>データ加工!E17</f>
        <v>6</v>
      </c>
      <c r="F63" s="174">
        <f>データ加工!F17</f>
        <v>7</v>
      </c>
      <c r="G63" s="174">
        <f>データ加工!G17</f>
        <v>7</v>
      </c>
      <c r="H63" s="174">
        <f>データ加工!H17</f>
        <v>1</v>
      </c>
      <c r="I63" s="174">
        <f>データ加工!I17</f>
        <v>3</v>
      </c>
      <c r="J63" s="174">
        <f>データ加工!J17</f>
        <v>3</v>
      </c>
      <c r="K63" s="175">
        <f>データ加工!K17</f>
        <v>45</v>
      </c>
      <c r="L63" s="175">
        <f>データ加工!L17</f>
        <v>18</v>
      </c>
      <c r="M63" s="176">
        <f>データ加工!M17</f>
        <v>40</v>
      </c>
      <c r="O63" t="s">
        <v>134</v>
      </c>
      <c r="P63" t="str">
        <f t="shared" si="0"/>
        <v>m 洋装下着</v>
      </c>
    </row>
    <row r="64" spans="1:20" ht="14.25" thickBot="1" x14ac:dyDescent="0.2">
      <c r="A64" s="42" t="s">
        <v>87</v>
      </c>
      <c r="B64" s="44" t="str">
        <f>データ加工!B18</f>
        <v>パソコン・パソコン関連用品</v>
      </c>
      <c r="C64" s="174">
        <f>データ加工!C18</f>
        <v>1</v>
      </c>
      <c r="D64" s="174">
        <f>データ加工!D18</f>
        <v>19</v>
      </c>
      <c r="E64" s="174">
        <f>データ加工!E18</f>
        <v>6</v>
      </c>
      <c r="F64" s="174">
        <f>データ加工!F18</f>
        <v>2</v>
      </c>
      <c r="G64" s="174">
        <f>データ加工!G18</f>
        <v>3</v>
      </c>
      <c r="H64" s="174">
        <f>データ加工!H18</f>
        <v>4</v>
      </c>
      <c r="I64" s="174">
        <f>データ加工!I18</f>
        <v>5</v>
      </c>
      <c r="J64" s="174">
        <f>データ加工!J18</f>
        <v>2</v>
      </c>
      <c r="K64" s="175">
        <f>データ加工!K18</f>
        <v>42</v>
      </c>
      <c r="L64" s="175">
        <f>データ加工!L18</f>
        <v>20</v>
      </c>
      <c r="M64" s="176">
        <f>データ加工!M18</f>
        <v>47.619047619047613</v>
      </c>
      <c r="O64" t="s">
        <v>135</v>
      </c>
      <c r="P64" t="str">
        <f t="shared" si="0"/>
        <v>n パソコン・パソコン関連用品</v>
      </c>
    </row>
    <row r="65" spans="1:16" ht="14.25" thickBot="1" x14ac:dyDescent="0.2">
      <c r="A65" s="42" t="s">
        <v>88</v>
      </c>
      <c r="B65" s="44" t="str">
        <f>データ加工!B19</f>
        <v>家具・寝具</v>
      </c>
      <c r="C65" s="174">
        <f>データ加工!C19</f>
        <v>0</v>
      </c>
      <c r="D65" s="174">
        <f>データ加工!D19</f>
        <v>9</v>
      </c>
      <c r="E65" s="174">
        <f>データ加工!E19</f>
        <v>2</v>
      </c>
      <c r="F65" s="174">
        <f>データ加工!F19</f>
        <v>4</v>
      </c>
      <c r="G65" s="174">
        <f>データ加工!G19</f>
        <v>1</v>
      </c>
      <c r="H65" s="174">
        <f>データ加工!H19</f>
        <v>9</v>
      </c>
      <c r="I65" s="174">
        <f>データ加工!I19</f>
        <v>6</v>
      </c>
      <c r="J65" s="174">
        <f>データ加工!J19</f>
        <v>5</v>
      </c>
      <c r="K65" s="175">
        <f>データ加工!K19</f>
        <v>36</v>
      </c>
      <c r="L65" s="175">
        <f>データ加工!L19</f>
        <v>9</v>
      </c>
      <c r="M65" s="176">
        <f>データ加工!M19</f>
        <v>25</v>
      </c>
      <c r="O65" t="s">
        <v>135</v>
      </c>
      <c r="P65" t="str">
        <f t="shared" si="0"/>
        <v>o 家具・寝具</v>
      </c>
    </row>
    <row r="66" spans="1:16" ht="14.25" thickBot="1" x14ac:dyDescent="0.2">
      <c r="A66" s="42" t="s">
        <v>89</v>
      </c>
      <c r="B66" s="44" t="str">
        <f>データ加工!B20</f>
        <v>無限連鎖講</v>
      </c>
      <c r="C66" s="174">
        <f>データ加工!C20</f>
        <v>4</v>
      </c>
      <c r="D66" s="174">
        <f>データ加工!D20</f>
        <v>10</v>
      </c>
      <c r="E66" s="174">
        <f>データ加工!E20</f>
        <v>1</v>
      </c>
      <c r="F66" s="174">
        <f>データ加工!F20</f>
        <v>2</v>
      </c>
      <c r="G66" s="174">
        <f>データ加工!G20</f>
        <v>3</v>
      </c>
      <c r="H66" s="174">
        <f>データ加工!H20</f>
        <v>1</v>
      </c>
      <c r="I66" s="174">
        <f>データ加工!I20</f>
        <v>3</v>
      </c>
      <c r="J66" s="174">
        <f>データ加工!J20</f>
        <v>3</v>
      </c>
      <c r="K66" s="175">
        <f>データ加工!K20</f>
        <v>27</v>
      </c>
      <c r="L66" s="175">
        <f>データ加工!L20</f>
        <v>14</v>
      </c>
      <c r="M66" s="176">
        <f>データ加工!M20</f>
        <v>51.851851851851848</v>
      </c>
      <c r="O66" t="s">
        <v>135</v>
      </c>
      <c r="P66" t="str">
        <f t="shared" si="0"/>
        <v>p 無限連鎖講</v>
      </c>
    </row>
    <row r="67" spans="1:16" ht="14.25" thickBot="1" x14ac:dyDescent="0.2">
      <c r="A67" s="42" t="s">
        <v>90</v>
      </c>
      <c r="B67" s="44" t="str">
        <f>データ加工!B21</f>
        <v>洗浄剤等</v>
      </c>
      <c r="C67" s="174">
        <f>データ加工!C21</f>
        <v>0</v>
      </c>
      <c r="D67" s="174">
        <f>データ加工!D21</f>
        <v>9</v>
      </c>
      <c r="E67" s="174">
        <f>データ加工!E21</f>
        <v>2</v>
      </c>
      <c r="F67" s="174">
        <f>データ加工!F21</f>
        <v>8</v>
      </c>
      <c r="G67" s="174">
        <f>データ加工!G21</f>
        <v>1</v>
      </c>
      <c r="H67" s="174">
        <f>データ加工!H21</f>
        <v>3</v>
      </c>
      <c r="I67" s="174">
        <f>データ加工!I21</f>
        <v>1</v>
      </c>
      <c r="J67" s="174">
        <f>データ加工!J21</f>
        <v>2</v>
      </c>
      <c r="K67" s="175">
        <f>データ加工!K21</f>
        <v>26</v>
      </c>
      <c r="L67" s="175">
        <f>データ加工!L21</f>
        <v>9</v>
      </c>
      <c r="M67" s="176">
        <f>データ加工!M21</f>
        <v>34.615384615384613</v>
      </c>
      <c r="O67" t="s">
        <v>135</v>
      </c>
      <c r="P67" t="str">
        <f t="shared" si="0"/>
        <v>q 洗浄剤等</v>
      </c>
    </row>
    <row r="68" spans="1:16" ht="14.25" thickBot="1" x14ac:dyDescent="0.2">
      <c r="A68" s="42" t="s">
        <v>91</v>
      </c>
      <c r="B68" s="44" t="str">
        <f>データ加工!B22</f>
        <v>デリバティブ取引</v>
      </c>
      <c r="C68" s="174">
        <f>データ加工!C22</f>
        <v>0</v>
      </c>
      <c r="D68" s="174">
        <f>データ加工!D22</f>
        <v>2</v>
      </c>
      <c r="E68" s="174">
        <f>データ加工!E22</f>
        <v>5</v>
      </c>
      <c r="F68" s="174">
        <f>データ加工!F22</f>
        <v>6</v>
      </c>
      <c r="G68" s="174">
        <f>データ加工!G22</f>
        <v>5</v>
      </c>
      <c r="H68" s="174">
        <f>データ加工!H22</f>
        <v>3</v>
      </c>
      <c r="I68" s="174">
        <f>データ加工!I22</f>
        <v>3</v>
      </c>
      <c r="J68" s="174">
        <f>データ加工!J22</f>
        <v>2</v>
      </c>
      <c r="K68" s="175">
        <f>データ加工!K22</f>
        <v>26</v>
      </c>
      <c r="L68" s="175">
        <f>データ加工!L22</f>
        <v>2</v>
      </c>
      <c r="M68" s="176">
        <f>データ加工!M22</f>
        <v>7.6923076923076925</v>
      </c>
      <c r="O68" t="s">
        <v>135</v>
      </c>
      <c r="P68" t="str">
        <f t="shared" si="0"/>
        <v>r デリバティブ取引</v>
      </c>
    </row>
    <row r="69" spans="1:16" ht="14.25" thickBot="1" x14ac:dyDescent="0.2">
      <c r="A69" s="42" t="s">
        <v>92</v>
      </c>
      <c r="B69" s="44" t="str">
        <f>データ加工!B23</f>
        <v>空調・冷暖房機器</v>
      </c>
      <c r="C69" s="174">
        <f>データ加工!C23</f>
        <v>0</v>
      </c>
      <c r="D69" s="174">
        <f>データ加工!D23</f>
        <v>13</v>
      </c>
      <c r="E69" s="174">
        <f>データ加工!E23</f>
        <v>2</v>
      </c>
      <c r="F69" s="174">
        <f>データ加工!F23</f>
        <v>2</v>
      </c>
      <c r="G69" s="174">
        <f>データ加工!G23</f>
        <v>1</v>
      </c>
      <c r="H69" s="174">
        <f>データ加工!H23</f>
        <v>2</v>
      </c>
      <c r="I69" s="174">
        <f>データ加工!I23</f>
        <v>1</v>
      </c>
      <c r="J69" s="174">
        <f>データ加工!J23</f>
        <v>2</v>
      </c>
      <c r="K69" s="175">
        <f>データ加工!K23</f>
        <v>23</v>
      </c>
      <c r="L69" s="175">
        <f>データ加工!L23</f>
        <v>13</v>
      </c>
      <c r="M69" s="176">
        <f>データ加工!M23</f>
        <v>56.521739130434781</v>
      </c>
      <c r="O69" t="s">
        <v>136</v>
      </c>
      <c r="P69" t="str">
        <f t="shared" si="0"/>
        <v>s 空調・冷暖房機器</v>
      </c>
    </row>
    <row r="70" spans="1:16" ht="14.25" thickBot="1" x14ac:dyDescent="0.2">
      <c r="A70" s="42" t="s">
        <v>93</v>
      </c>
      <c r="B70" s="44" t="str">
        <f>データ加工!B24</f>
        <v>他の金融関連サービス</v>
      </c>
      <c r="C70" s="174">
        <f>データ加工!C24</f>
        <v>1</v>
      </c>
      <c r="D70" s="174">
        <f>データ加工!D24</f>
        <v>9</v>
      </c>
      <c r="E70" s="174">
        <f>データ加工!E24</f>
        <v>1</v>
      </c>
      <c r="F70" s="174">
        <f>データ加工!F24</f>
        <v>1</v>
      </c>
      <c r="G70" s="174">
        <f>データ加工!G24</f>
        <v>0</v>
      </c>
      <c r="H70" s="174">
        <f>データ加工!H24</f>
        <v>4</v>
      </c>
      <c r="I70" s="174">
        <f>データ加工!I24</f>
        <v>6</v>
      </c>
      <c r="J70" s="174">
        <f>データ加工!J24</f>
        <v>1</v>
      </c>
      <c r="K70" s="175">
        <f>データ加工!K24</f>
        <v>23</v>
      </c>
      <c r="L70" s="175">
        <f>データ加工!L24</f>
        <v>10</v>
      </c>
      <c r="M70" s="176">
        <f>データ加工!M24</f>
        <v>43.478260869565219</v>
      </c>
      <c r="O70" t="s">
        <v>136</v>
      </c>
      <c r="P70" t="str">
        <f t="shared" si="0"/>
        <v>t 他の金融関連サービス</v>
      </c>
    </row>
    <row r="71" spans="1:16" ht="14.25" thickBot="1" x14ac:dyDescent="0.2">
      <c r="A71" s="42" t="s">
        <v>94</v>
      </c>
      <c r="B71" s="44" t="str">
        <f>データ加工!B25</f>
        <v>合計</v>
      </c>
      <c r="C71" s="174">
        <f>データ加工!C25</f>
        <v>36</v>
      </c>
      <c r="D71" s="174">
        <f>データ加工!D25</f>
        <v>760</v>
      </c>
      <c r="E71" s="174">
        <f>データ加工!E25</f>
        <v>245</v>
      </c>
      <c r="F71" s="174">
        <f>データ加工!F25</f>
        <v>263</v>
      </c>
      <c r="G71" s="174">
        <f>データ加工!G25</f>
        <v>249</v>
      </c>
      <c r="H71" s="174">
        <f>データ加工!H25</f>
        <v>280</v>
      </c>
      <c r="I71" s="174">
        <f>データ加工!I25</f>
        <v>328</v>
      </c>
      <c r="J71" s="174">
        <f>データ加工!J25</f>
        <v>185</v>
      </c>
      <c r="K71" s="174">
        <f>データ加工!K25</f>
        <v>2346</v>
      </c>
      <c r="L71" s="174">
        <f>データ加工!L25</f>
        <v>796</v>
      </c>
      <c r="M71" s="173">
        <f>データ加工!M25</f>
        <v>33.930093776641087</v>
      </c>
      <c r="O71" t="s">
        <v>137</v>
      </c>
      <c r="P71" t="str">
        <f t="shared" si="0"/>
        <v>u 合計</v>
      </c>
    </row>
    <row r="72" spans="1:16" ht="14.25" thickBot="1" x14ac:dyDescent="0.2">
      <c r="A72" s="42" t="s">
        <v>95</v>
      </c>
      <c r="B72" s="44">
        <f>データ加工!B26</f>
        <v>0</v>
      </c>
      <c r="C72" s="174">
        <f>データ加工!C26</f>
        <v>0</v>
      </c>
      <c r="D72" s="174">
        <f>データ加工!D26</f>
        <v>0</v>
      </c>
      <c r="E72" s="174">
        <f>データ加工!E26</f>
        <v>0</v>
      </c>
      <c r="F72" s="174">
        <f>データ加工!F26</f>
        <v>0</v>
      </c>
      <c r="G72" s="174">
        <f>データ加工!G26</f>
        <v>0</v>
      </c>
      <c r="H72" s="174">
        <f>データ加工!H26</f>
        <v>0</v>
      </c>
      <c r="I72" s="174">
        <f>データ加工!I26</f>
        <v>0</v>
      </c>
      <c r="J72" s="174">
        <f>データ加工!J26</f>
        <v>0</v>
      </c>
      <c r="K72" s="174">
        <f>データ加工!K26</f>
        <v>0</v>
      </c>
      <c r="L72" s="174">
        <f>データ加工!L26</f>
        <v>0</v>
      </c>
      <c r="M72" s="173" t="e">
        <f>データ加工!M26</f>
        <v>#DIV/0!</v>
      </c>
      <c r="O72" t="s">
        <v>137</v>
      </c>
      <c r="P72" t="str">
        <f t="shared" si="0"/>
        <v>v 0</v>
      </c>
    </row>
    <row r="73" spans="1:16" ht="14.25" thickBot="1" x14ac:dyDescent="0.2">
      <c r="A73" s="42" t="s">
        <v>96</v>
      </c>
      <c r="B73" s="44">
        <f>データ加工!B27</f>
        <v>0</v>
      </c>
      <c r="C73" s="174">
        <f>データ加工!C27</f>
        <v>0</v>
      </c>
      <c r="D73" s="174">
        <f>データ加工!D27</f>
        <v>0</v>
      </c>
      <c r="E73" s="174">
        <f>データ加工!E27</f>
        <v>0</v>
      </c>
      <c r="F73" s="174">
        <f>データ加工!F27</f>
        <v>0</v>
      </c>
      <c r="G73" s="174">
        <f>データ加工!G27</f>
        <v>0</v>
      </c>
      <c r="H73" s="174">
        <f>データ加工!H27</f>
        <v>0</v>
      </c>
      <c r="I73" s="174">
        <f>データ加工!I27</f>
        <v>0</v>
      </c>
      <c r="J73" s="174">
        <f>データ加工!J27</f>
        <v>0</v>
      </c>
      <c r="K73" s="174">
        <f>データ加工!K27</f>
        <v>0</v>
      </c>
      <c r="L73" s="174">
        <f>データ加工!L27</f>
        <v>0</v>
      </c>
      <c r="M73" s="173" t="e">
        <f>データ加工!M27</f>
        <v>#DIV/0!</v>
      </c>
      <c r="O73" t="s">
        <v>137</v>
      </c>
      <c r="P73" t="str">
        <f t="shared" si="0"/>
        <v>w 0</v>
      </c>
    </row>
    <row r="74" spans="1:16" ht="14.25" thickBot="1" x14ac:dyDescent="0.2">
      <c r="A74" s="42" t="s">
        <v>97</v>
      </c>
      <c r="B74" s="44">
        <f>データ加工!B28</f>
        <v>0</v>
      </c>
      <c r="C74" s="174">
        <f>データ加工!C28</f>
        <v>0</v>
      </c>
      <c r="D74" s="174">
        <f>データ加工!D28</f>
        <v>0</v>
      </c>
      <c r="E74" s="174">
        <f>データ加工!E28</f>
        <v>0</v>
      </c>
      <c r="F74" s="174">
        <f>データ加工!F28</f>
        <v>0</v>
      </c>
      <c r="G74" s="174">
        <f>データ加工!G28</f>
        <v>0</v>
      </c>
      <c r="H74" s="174">
        <f>データ加工!H28</f>
        <v>0</v>
      </c>
      <c r="I74" s="174">
        <f>データ加工!I28</f>
        <v>0</v>
      </c>
      <c r="J74" s="174">
        <f>データ加工!J28</f>
        <v>0</v>
      </c>
      <c r="K74" s="174">
        <f>データ加工!K28</f>
        <v>0</v>
      </c>
      <c r="L74" s="174">
        <f>データ加工!L28</f>
        <v>0</v>
      </c>
      <c r="M74" s="173" t="e">
        <f>データ加工!M28</f>
        <v>#DIV/0!</v>
      </c>
      <c r="O74" t="s">
        <v>137</v>
      </c>
      <c r="P74" t="str">
        <f t="shared" si="0"/>
        <v>x 0</v>
      </c>
    </row>
    <row r="75" spans="1:16" ht="14.25" thickBot="1" x14ac:dyDescent="0.2">
      <c r="A75" s="42" t="s">
        <v>98</v>
      </c>
      <c r="B75" s="44">
        <f>データ加工!B29</f>
        <v>0</v>
      </c>
      <c r="C75" s="174">
        <f>データ加工!C29</f>
        <v>0</v>
      </c>
      <c r="D75" s="174">
        <f>データ加工!D29</f>
        <v>0</v>
      </c>
      <c r="E75" s="174">
        <f>データ加工!E29</f>
        <v>0</v>
      </c>
      <c r="F75" s="174">
        <f>データ加工!F29</f>
        <v>0</v>
      </c>
      <c r="G75" s="174">
        <f>データ加工!G29</f>
        <v>0</v>
      </c>
      <c r="H75" s="174">
        <f>データ加工!H29</f>
        <v>0</v>
      </c>
      <c r="I75" s="174">
        <f>データ加工!I29</f>
        <v>0</v>
      </c>
      <c r="J75" s="174">
        <f>データ加工!J29</f>
        <v>0</v>
      </c>
      <c r="K75" s="174">
        <f>データ加工!K29</f>
        <v>0</v>
      </c>
      <c r="L75" s="174">
        <f>データ加工!L29</f>
        <v>0</v>
      </c>
      <c r="M75" s="173" t="e">
        <f>データ加工!M29</f>
        <v>#DIV/0!</v>
      </c>
      <c r="O75" t="s">
        <v>137</v>
      </c>
      <c r="P75" t="str">
        <f t="shared" si="0"/>
        <v>y 0</v>
      </c>
    </row>
    <row r="76" spans="1:16" ht="14.25" thickBot="1" x14ac:dyDescent="0.2">
      <c r="A76" s="42" t="s">
        <v>99</v>
      </c>
      <c r="B76" s="44">
        <f>データ加工!B30</f>
        <v>0</v>
      </c>
      <c r="C76" s="174">
        <f>データ加工!C30</f>
        <v>0</v>
      </c>
      <c r="D76" s="174">
        <f>データ加工!D30</f>
        <v>0</v>
      </c>
      <c r="E76" s="174">
        <f>データ加工!E30</f>
        <v>0</v>
      </c>
      <c r="F76" s="174">
        <f>データ加工!F30</f>
        <v>0</v>
      </c>
      <c r="G76" s="174">
        <f>データ加工!G30</f>
        <v>0</v>
      </c>
      <c r="H76" s="174">
        <f>データ加工!H30</f>
        <v>0</v>
      </c>
      <c r="I76" s="174">
        <f>データ加工!I30</f>
        <v>0</v>
      </c>
      <c r="J76" s="174">
        <f>データ加工!J30</f>
        <v>0</v>
      </c>
      <c r="K76" s="174">
        <f>データ加工!K30</f>
        <v>0</v>
      </c>
      <c r="L76" s="174">
        <f>データ加工!L30</f>
        <v>0</v>
      </c>
      <c r="M76" s="173" t="e">
        <f>データ加工!M30</f>
        <v>#DIV/0!</v>
      </c>
      <c r="O76" t="s">
        <v>137</v>
      </c>
      <c r="P76" t="str">
        <f t="shared" si="0"/>
        <v>ｚ 0</v>
      </c>
    </row>
    <row r="77" spans="1:16" ht="14.25" thickBot="1" x14ac:dyDescent="0.2">
      <c r="A77" s="42" t="s">
        <v>100</v>
      </c>
      <c r="B77" s="44">
        <f>データ加工!B31</f>
        <v>0</v>
      </c>
      <c r="C77" s="174">
        <f>データ加工!C31</f>
        <v>0</v>
      </c>
      <c r="D77" s="174">
        <f>データ加工!D31</f>
        <v>0</v>
      </c>
      <c r="E77" s="174">
        <f>データ加工!E31</f>
        <v>0</v>
      </c>
      <c r="F77" s="174">
        <f>データ加工!F31</f>
        <v>0</v>
      </c>
      <c r="G77" s="174">
        <f>データ加工!G31</f>
        <v>0</v>
      </c>
      <c r="H77" s="174">
        <f>データ加工!H31</f>
        <v>0</v>
      </c>
      <c r="I77" s="174">
        <f>データ加工!I31</f>
        <v>0</v>
      </c>
      <c r="J77" s="174">
        <f>データ加工!J31</f>
        <v>0</v>
      </c>
      <c r="K77" s="174">
        <f>データ加工!K31</f>
        <v>0</v>
      </c>
      <c r="L77" s="174">
        <f>データ加工!L31</f>
        <v>0</v>
      </c>
      <c r="M77" s="173" t="e">
        <f>データ加工!M31</f>
        <v>#DIV/0!</v>
      </c>
      <c r="O77" t="s">
        <v>137</v>
      </c>
      <c r="P77" t="str">
        <f t="shared" si="0"/>
        <v>A 0</v>
      </c>
    </row>
    <row r="78" spans="1:16" ht="14.25" thickBot="1" x14ac:dyDescent="0.2">
      <c r="A78" s="42" t="s">
        <v>101</v>
      </c>
      <c r="B78" s="44">
        <f>データ加工!B32</f>
        <v>0</v>
      </c>
      <c r="C78" s="174">
        <f>データ加工!C32</f>
        <v>0</v>
      </c>
      <c r="D78" s="174">
        <f>データ加工!D32</f>
        <v>0</v>
      </c>
      <c r="E78" s="174">
        <f>データ加工!E32</f>
        <v>0</v>
      </c>
      <c r="F78" s="174">
        <f>データ加工!F32</f>
        <v>0</v>
      </c>
      <c r="G78" s="174">
        <f>データ加工!G32</f>
        <v>0</v>
      </c>
      <c r="H78" s="174">
        <f>データ加工!H32</f>
        <v>0</v>
      </c>
      <c r="I78" s="174">
        <f>データ加工!I32</f>
        <v>0</v>
      </c>
      <c r="J78" s="174">
        <f>データ加工!J32</f>
        <v>0</v>
      </c>
      <c r="K78" s="174">
        <f>データ加工!K32</f>
        <v>0</v>
      </c>
      <c r="L78" s="174">
        <f>データ加工!L32</f>
        <v>0</v>
      </c>
      <c r="M78" s="173" t="e">
        <f>データ加工!M32</f>
        <v>#DIV/0!</v>
      </c>
      <c r="O78" t="s">
        <v>137</v>
      </c>
      <c r="P78" t="str">
        <f t="shared" si="0"/>
        <v>B 0</v>
      </c>
    </row>
    <row r="79" spans="1:16" ht="14.25" thickBot="1" x14ac:dyDescent="0.2">
      <c r="A79" s="42" t="s">
        <v>102</v>
      </c>
      <c r="B79" s="44">
        <f>データ加工!B33</f>
        <v>0</v>
      </c>
      <c r="C79" s="174">
        <f>データ加工!C33</f>
        <v>0</v>
      </c>
      <c r="D79" s="174">
        <f>データ加工!D33</f>
        <v>0</v>
      </c>
      <c r="E79" s="174">
        <f>データ加工!E33</f>
        <v>0</v>
      </c>
      <c r="F79" s="174">
        <f>データ加工!F33</f>
        <v>0</v>
      </c>
      <c r="G79" s="174">
        <f>データ加工!G33</f>
        <v>0</v>
      </c>
      <c r="H79" s="174">
        <f>データ加工!H33</f>
        <v>0</v>
      </c>
      <c r="I79" s="174">
        <f>データ加工!I33</f>
        <v>0</v>
      </c>
      <c r="J79" s="174">
        <f>データ加工!J33</f>
        <v>0</v>
      </c>
      <c r="K79" s="174">
        <f>データ加工!K33</f>
        <v>0</v>
      </c>
      <c r="L79" s="174">
        <f>データ加工!L33</f>
        <v>0</v>
      </c>
      <c r="M79" s="173" t="e">
        <f>データ加工!M33</f>
        <v>#DIV/0!</v>
      </c>
      <c r="O79" t="s">
        <v>137</v>
      </c>
      <c r="P79" t="str">
        <f t="shared" si="0"/>
        <v>C 0</v>
      </c>
    </row>
    <row r="80" spans="1:16" ht="14.25" thickBot="1" x14ac:dyDescent="0.2">
      <c r="A80" s="42" t="s">
        <v>103</v>
      </c>
      <c r="B80" s="44">
        <f>データ加工!B34</f>
        <v>0</v>
      </c>
      <c r="C80" s="174">
        <f>データ加工!C34</f>
        <v>0</v>
      </c>
      <c r="D80" s="174">
        <f>データ加工!D34</f>
        <v>0</v>
      </c>
      <c r="E80" s="174">
        <f>データ加工!E34</f>
        <v>0</v>
      </c>
      <c r="F80" s="174">
        <f>データ加工!F34</f>
        <v>0</v>
      </c>
      <c r="G80" s="174">
        <f>データ加工!G34</f>
        <v>0</v>
      </c>
      <c r="H80" s="174">
        <f>データ加工!H34</f>
        <v>0</v>
      </c>
      <c r="I80" s="174">
        <f>データ加工!I34</f>
        <v>0</v>
      </c>
      <c r="J80" s="174">
        <f>データ加工!J34</f>
        <v>0</v>
      </c>
      <c r="K80" s="174">
        <f>データ加工!K34</f>
        <v>0</v>
      </c>
      <c r="L80" s="174">
        <f>データ加工!L34</f>
        <v>0</v>
      </c>
      <c r="M80" s="173" t="e">
        <f>データ加工!M34</f>
        <v>#DIV/0!</v>
      </c>
      <c r="O80" t="s">
        <v>137</v>
      </c>
      <c r="P80" t="str">
        <f t="shared" si="0"/>
        <v>D 0</v>
      </c>
    </row>
    <row r="81" spans="1:16" ht="14.25" thickBot="1" x14ac:dyDescent="0.2">
      <c r="A81" s="42" t="s">
        <v>104</v>
      </c>
      <c r="B81" s="44">
        <f>データ加工!B35</f>
        <v>0</v>
      </c>
      <c r="C81" s="174">
        <f>データ加工!C35</f>
        <v>0</v>
      </c>
      <c r="D81" s="174">
        <f>データ加工!D35</f>
        <v>0</v>
      </c>
      <c r="E81" s="174">
        <f>データ加工!E35</f>
        <v>0</v>
      </c>
      <c r="F81" s="174">
        <f>データ加工!F35</f>
        <v>0</v>
      </c>
      <c r="G81" s="174">
        <f>データ加工!G35</f>
        <v>0</v>
      </c>
      <c r="H81" s="174">
        <f>データ加工!H35</f>
        <v>0</v>
      </c>
      <c r="I81" s="174">
        <f>データ加工!I35</f>
        <v>0</v>
      </c>
      <c r="J81" s="174">
        <f>データ加工!J35</f>
        <v>0</v>
      </c>
      <c r="K81" s="174">
        <f>データ加工!K35</f>
        <v>0</v>
      </c>
      <c r="L81" s="174">
        <f>データ加工!L35</f>
        <v>0</v>
      </c>
      <c r="M81" s="173" t="e">
        <f>データ加工!M35</f>
        <v>#DIV/0!</v>
      </c>
      <c r="O81" t="s">
        <v>137</v>
      </c>
      <c r="P81" t="str">
        <f t="shared" si="0"/>
        <v>E 0</v>
      </c>
    </row>
    <row r="82" spans="1:16" ht="14.25" thickBot="1" x14ac:dyDescent="0.2">
      <c r="A82" s="42" t="s">
        <v>105</v>
      </c>
      <c r="B82" s="44">
        <f>データ加工!B36</f>
        <v>0</v>
      </c>
      <c r="C82" s="174">
        <f>データ加工!C36</f>
        <v>0</v>
      </c>
      <c r="D82" s="174">
        <f>データ加工!D36</f>
        <v>0</v>
      </c>
      <c r="E82" s="174">
        <f>データ加工!E36</f>
        <v>0</v>
      </c>
      <c r="F82" s="174">
        <f>データ加工!F36</f>
        <v>0</v>
      </c>
      <c r="G82" s="174">
        <f>データ加工!G36</f>
        <v>0</v>
      </c>
      <c r="H82" s="174">
        <f>データ加工!H36</f>
        <v>0</v>
      </c>
      <c r="I82" s="174">
        <f>データ加工!I36</f>
        <v>0</v>
      </c>
      <c r="J82" s="174">
        <f>データ加工!J36</f>
        <v>0</v>
      </c>
      <c r="K82" s="174">
        <f>データ加工!K36</f>
        <v>0</v>
      </c>
      <c r="L82" s="174">
        <f>データ加工!L36</f>
        <v>0</v>
      </c>
      <c r="M82" s="173" t="e">
        <f>データ加工!M36</f>
        <v>#DIV/0!</v>
      </c>
      <c r="O82" t="s">
        <v>137</v>
      </c>
      <c r="P82" t="str">
        <f t="shared" si="0"/>
        <v>F 0</v>
      </c>
    </row>
    <row r="83" spans="1:16" ht="14.25" thickBot="1" x14ac:dyDescent="0.2">
      <c r="A83" s="42" t="s">
        <v>106</v>
      </c>
      <c r="B83" s="44">
        <f>データ加工!B37</f>
        <v>0</v>
      </c>
      <c r="C83" s="174">
        <f>データ加工!C37</f>
        <v>0</v>
      </c>
      <c r="D83" s="174">
        <f>データ加工!D37</f>
        <v>0</v>
      </c>
      <c r="E83" s="174">
        <f>データ加工!E37</f>
        <v>0</v>
      </c>
      <c r="F83" s="174">
        <f>データ加工!F37</f>
        <v>0</v>
      </c>
      <c r="G83" s="174">
        <f>データ加工!G37</f>
        <v>0</v>
      </c>
      <c r="H83" s="174">
        <f>データ加工!H37</f>
        <v>0</v>
      </c>
      <c r="I83" s="174">
        <f>データ加工!I37</f>
        <v>0</v>
      </c>
      <c r="J83" s="174">
        <f>データ加工!J37</f>
        <v>0</v>
      </c>
      <c r="K83" s="174">
        <f>データ加工!K37</f>
        <v>0</v>
      </c>
      <c r="L83" s="174">
        <f>データ加工!L37</f>
        <v>0</v>
      </c>
      <c r="M83" s="173" t="e">
        <f>データ加工!M37</f>
        <v>#DIV/0!</v>
      </c>
      <c r="O83" t="s">
        <v>137</v>
      </c>
      <c r="P83" t="str">
        <f t="shared" ref="P83:P101" si="1">CONCATENATE(A83,O83,B83)</f>
        <v>G 0</v>
      </c>
    </row>
    <row r="84" spans="1:16" ht="14.25" thickBot="1" x14ac:dyDescent="0.2">
      <c r="A84" s="42" t="s">
        <v>107</v>
      </c>
      <c r="B84" s="44">
        <f>データ加工!B38</f>
        <v>0</v>
      </c>
      <c r="C84" s="174">
        <f>データ加工!C38</f>
        <v>0</v>
      </c>
      <c r="D84" s="174">
        <f>データ加工!D38</f>
        <v>0</v>
      </c>
      <c r="E84" s="174">
        <f>データ加工!E38</f>
        <v>0</v>
      </c>
      <c r="F84" s="174">
        <f>データ加工!F38</f>
        <v>0</v>
      </c>
      <c r="G84" s="174">
        <f>データ加工!G38</f>
        <v>0</v>
      </c>
      <c r="H84" s="174">
        <f>データ加工!H38</f>
        <v>0</v>
      </c>
      <c r="I84" s="174">
        <f>データ加工!I38</f>
        <v>0</v>
      </c>
      <c r="J84" s="174">
        <f>データ加工!J38</f>
        <v>0</v>
      </c>
      <c r="K84" s="174">
        <f>データ加工!K38</f>
        <v>0</v>
      </c>
      <c r="L84" s="174">
        <f>データ加工!L38</f>
        <v>0</v>
      </c>
      <c r="M84" s="173" t="e">
        <f>データ加工!M38</f>
        <v>#DIV/0!</v>
      </c>
      <c r="O84" t="s">
        <v>137</v>
      </c>
      <c r="P84" t="str">
        <f t="shared" si="1"/>
        <v>H 0</v>
      </c>
    </row>
    <row r="85" spans="1:16" ht="14.25" thickBot="1" x14ac:dyDescent="0.2">
      <c r="A85" s="42" t="s">
        <v>108</v>
      </c>
      <c r="B85" s="44">
        <f>データ加工!B39</f>
        <v>0</v>
      </c>
      <c r="C85" s="174">
        <f>データ加工!C39</f>
        <v>0</v>
      </c>
      <c r="D85" s="174">
        <f>データ加工!D39</f>
        <v>0</v>
      </c>
      <c r="E85" s="174">
        <f>データ加工!E39</f>
        <v>0</v>
      </c>
      <c r="F85" s="174">
        <f>データ加工!F39</f>
        <v>0</v>
      </c>
      <c r="G85" s="174">
        <f>データ加工!G39</f>
        <v>0</v>
      </c>
      <c r="H85" s="174">
        <f>データ加工!H39</f>
        <v>0</v>
      </c>
      <c r="I85" s="174">
        <f>データ加工!I39</f>
        <v>0</v>
      </c>
      <c r="J85" s="174">
        <f>データ加工!J39</f>
        <v>0</v>
      </c>
      <c r="K85" s="174">
        <f>データ加工!K39</f>
        <v>0</v>
      </c>
      <c r="L85" s="174">
        <f>データ加工!L39</f>
        <v>0</v>
      </c>
      <c r="M85" s="173" t="e">
        <f>データ加工!M39</f>
        <v>#DIV/0!</v>
      </c>
      <c r="O85" t="s">
        <v>137</v>
      </c>
      <c r="P85" t="str">
        <f t="shared" si="1"/>
        <v>I 0</v>
      </c>
    </row>
    <row r="86" spans="1:16" ht="14.25" thickBot="1" x14ac:dyDescent="0.2">
      <c r="A86" s="42" t="s">
        <v>109</v>
      </c>
      <c r="B86" s="44">
        <f>データ加工!B40</f>
        <v>0</v>
      </c>
      <c r="C86" s="174">
        <f>データ加工!C40</f>
        <v>0</v>
      </c>
      <c r="D86" s="174">
        <f>データ加工!D40</f>
        <v>0</v>
      </c>
      <c r="E86" s="174">
        <f>データ加工!E40</f>
        <v>0</v>
      </c>
      <c r="F86" s="174">
        <f>データ加工!F40</f>
        <v>0</v>
      </c>
      <c r="G86" s="174">
        <f>データ加工!G40</f>
        <v>0</v>
      </c>
      <c r="H86" s="174">
        <f>データ加工!H40</f>
        <v>0</v>
      </c>
      <c r="I86" s="174">
        <f>データ加工!I40</f>
        <v>0</v>
      </c>
      <c r="J86" s="174">
        <f>データ加工!J40</f>
        <v>0</v>
      </c>
      <c r="K86" s="174">
        <f>データ加工!K40</f>
        <v>0</v>
      </c>
      <c r="L86" s="174">
        <f>データ加工!L40</f>
        <v>0</v>
      </c>
      <c r="M86" s="173" t="e">
        <f>データ加工!M40</f>
        <v>#DIV/0!</v>
      </c>
      <c r="O86" t="s">
        <v>137</v>
      </c>
      <c r="P86" t="str">
        <f t="shared" si="1"/>
        <v>J 0</v>
      </c>
    </row>
    <row r="87" spans="1:16" ht="14.25" thickBot="1" x14ac:dyDescent="0.2">
      <c r="A87" s="42" t="s">
        <v>110</v>
      </c>
      <c r="B87" s="44">
        <f>データ加工!B41</f>
        <v>0</v>
      </c>
      <c r="C87" s="174">
        <f>データ加工!C41</f>
        <v>0</v>
      </c>
      <c r="D87" s="174">
        <f>データ加工!D41</f>
        <v>0</v>
      </c>
      <c r="E87" s="174">
        <f>データ加工!E41</f>
        <v>0</v>
      </c>
      <c r="F87" s="174">
        <f>データ加工!F41</f>
        <v>0</v>
      </c>
      <c r="G87" s="174">
        <f>データ加工!G41</f>
        <v>0</v>
      </c>
      <c r="H87" s="174">
        <f>データ加工!H41</f>
        <v>0</v>
      </c>
      <c r="I87" s="174">
        <f>データ加工!I41</f>
        <v>0</v>
      </c>
      <c r="J87" s="174">
        <f>データ加工!J41</f>
        <v>0</v>
      </c>
      <c r="K87" s="174">
        <f>データ加工!K41</f>
        <v>0</v>
      </c>
      <c r="L87" s="174">
        <f>データ加工!L41</f>
        <v>0</v>
      </c>
      <c r="M87" s="173" t="e">
        <f>データ加工!M41</f>
        <v>#DIV/0!</v>
      </c>
      <c r="O87" t="s">
        <v>137</v>
      </c>
      <c r="P87" t="str">
        <f t="shared" si="1"/>
        <v>K 0</v>
      </c>
    </row>
    <row r="88" spans="1:16" ht="14.25" thickBot="1" x14ac:dyDescent="0.2">
      <c r="A88" s="42" t="s">
        <v>111</v>
      </c>
      <c r="B88" s="44">
        <f>データ加工!B42</f>
        <v>0</v>
      </c>
      <c r="C88" s="174">
        <f>データ加工!C42</f>
        <v>0</v>
      </c>
      <c r="D88" s="174">
        <f>データ加工!D42</f>
        <v>0</v>
      </c>
      <c r="E88" s="174">
        <f>データ加工!E42</f>
        <v>0</v>
      </c>
      <c r="F88" s="174">
        <f>データ加工!F42</f>
        <v>0</v>
      </c>
      <c r="G88" s="174">
        <f>データ加工!G42</f>
        <v>0</v>
      </c>
      <c r="H88" s="174">
        <f>データ加工!H42</f>
        <v>0</v>
      </c>
      <c r="I88" s="174">
        <f>データ加工!I42</f>
        <v>0</v>
      </c>
      <c r="J88" s="174">
        <f>データ加工!J42</f>
        <v>0</v>
      </c>
      <c r="K88" s="174">
        <f>データ加工!K42</f>
        <v>0</v>
      </c>
      <c r="L88" s="174">
        <f>データ加工!L42</f>
        <v>0</v>
      </c>
      <c r="M88" s="173" t="e">
        <f>データ加工!M42</f>
        <v>#DIV/0!</v>
      </c>
      <c r="O88" t="s">
        <v>137</v>
      </c>
      <c r="P88" t="str">
        <f t="shared" si="1"/>
        <v>L 0</v>
      </c>
    </row>
    <row r="89" spans="1:16" ht="14.25" thickBot="1" x14ac:dyDescent="0.2">
      <c r="A89" s="42" t="s">
        <v>112</v>
      </c>
      <c r="B89" s="44">
        <f>データ加工!B43</f>
        <v>0</v>
      </c>
      <c r="C89" s="174">
        <f>データ加工!C43</f>
        <v>0</v>
      </c>
      <c r="D89" s="174">
        <f>データ加工!D43</f>
        <v>0</v>
      </c>
      <c r="E89" s="174">
        <f>データ加工!E43</f>
        <v>0</v>
      </c>
      <c r="F89" s="174">
        <f>データ加工!F43</f>
        <v>0</v>
      </c>
      <c r="G89" s="174">
        <f>データ加工!G43</f>
        <v>0</v>
      </c>
      <c r="H89" s="174">
        <f>データ加工!H43</f>
        <v>0</v>
      </c>
      <c r="I89" s="174">
        <f>データ加工!I43</f>
        <v>0</v>
      </c>
      <c r="J89" s="174">
        <f>データ加工!J43</f>
        <v>0</v>
      </c>
      <c r="K89" s="174">
        <f>データ加工!K43</f>
        <v>0</v>
      </c>
      <c r="L89" s="174">
        <f>データ加工!L43</f>
        <v>0</v>
      </c>
      <c r="M89" s="173" t="e">
        <f>データ加工!M43</f>
        <v>#DIV/0!</v>
      </c>
      <c r="O89" t="s">
        <v>137</v>
      </c>
      <c r="P89" t="str">
        <f t="shared" si="1"/>
        <v>M 0</v>
      </c>
    </row>
    <row r="90" spans="1:16" ht="14.25" thickBot="1" x14ac:dyDescent="0.2">
      <c r="A90" s="42" t="s">
        <v>113</v>
      </c>
      <c r="B90" s="44">
        <f>データ加工!B44</f>
        <v>0</v>
      </c>
      <c r="C90" s="174">
        <f>データ加工!C44</f>
        <v>0</v>
      </c>
      <c r="D90" s="174">
        <f>データ加工!D44</f>
        <v>0</v>
      </c>
      <c r="E90" s="174">
        <f>データ加工!E44</f>
        <v>0</v>
      </c>
      <c r="F90" s="174">
        <f>データ加工!F44</f>
        <v>0</v>
      </c>
      <c r="G90" s="174">
        <f>データ加工!G44</f>
        <v>0</v>
      </c>
      <c r="H90" s="174">
        <f>データ加工!H44</f>
        <v>0</v>
      </c>
      <c r="I90" s="174">
        <f>データ加工!I44</f>
        <v>0</v>
      </c>
      <c r="J90" s="174">
        <f>データ加工!J44</f>
        <v>0</v>
      </c>
      <c r="K90" s="174">
        <f>データ加工!K44</f>
        <v>0</v>
      </c>
      <c r="L90" s="174">
        <f>データ加工!L44</f>
        <v>0</v>
      </c>
      <c r="M90" s="173" t="e">
        <f>データ加工!M44</f>
        <v>#DIV/0!</v>
      </c>
      <c r="O90" t="s">
        <v>137</v>
      </c>
      <c r="P90" t="str">
        <f t="shared" si="1"/>
        <v>N 0</v>
      </c>
    </row>
    <row r="91" spans="1:16" ht="14.25" thickBot="1" x14ac:dyDescent="0.2">
      <c r="A91" s="42" t="s">
        <v>114</v>
      </c>
      <c r="B91" s="44">
        <f>データ加工!B45</f>
        <v>0</v>
      </c>
      <c r="C91" s="174">
        <f>データ加工!C45</f>
        <v>0</v>
      </c>
      <c r="D91" s="174">
        <f>データ加工!D45</f>
        <v>0</v>
      </c>
      <c r="E91" s="174">
        <f>データ加工!E45</f>
        <v>0</v>
      </c>
      <c r="F91" s="174">
        <f>データ加工!F45</f>
        <v>0</v>
      </c>
      <c r="G91" s="174">
        <f>データ加工!G45</f>
        <v>0</v>
      </c>
      <c r="H91" s="174">
        <f>データ加工!H45</f>
        <v>0</v>
      </c>
      <c r="I91" s="174">
        <f>データ加工!I45</f>
        <v>0</v>
      </c>
      <c r="J91" s="174">
        <f>データ加工!J45</f>
        <v>0</v>
      </c>
      <c r="K91" s="174">
        <f>データ加工!K45</f>
        <v>0</v>
      </c>
      <c r="L91" s="174">
        <f>データ加工!L45</f>
        <v>0</v>
      </c>
      <c r="M91" s="173" t="e">
        <f>データ加工!M45</f>
        <v>#DIV/0!</v>
      </c>
      <c r="O91" t="s">
        <v>137</v>
      </c>
      <c r="P91" t="str">
        <f t="shared" si="1"/>
        <v>O 0</v>
      </c>
    </row>
    <row r="92" spans="1:16" ht="14.25" thickBot="1" x14ac:dyDescent="0.2">
      <c r="A92" s="42" t="s">
        <v>115</v>
      </c>
      <c r="B92" s="44">
        <f>データ加工!B46</f>
        <v>0</v>
      </c>
      <c r="C92" s="174">
        <f>データ加工!C46</f>
        <v>0</v>
      </c>
      <c r="D92" s="174">
        <f>データ加工!D46</f>
        <v>0</v>
      </c>
      <c r="E92" s="174">
        <f>データ加工!E46</f>
        <v>0</v>
      </c>
      <c r="F92" s="174">
        <f>データ加工!F46</f>
        <v>0</v>
      </c>
      <c r="G92" s="174">
        <f>データ加工!G46</f>
        <v>0</v>
      </c>
      <c r="H92" s="174">
        <f>データ加工!H46</f>
        <v>0</v>
      </c>
      <c r="I92" s="174">
        <f>データ加工!I46</f>
        <v>0</v>
      </c>
      <c r="J92" s="174">
        <f>データ加工!J46</f>
        <v>0</v>
      </c>
      <c r="K92" s="174">
        <f>データ加工!K46</f>
        <v>0</v>
      </c>
      <c r="L92" s="174">
        <f>データ加工!L46</f>
        <v>0</v>
      </c>
      <c r="M92" s="173" t="e">
        <f>データ加工!M46</f>
        <v>#DIV/0!</v>
      </c>
      <c r="O92" t="s">
        <v>137</v>
      </c>
      <c r="P92" t="str">
        <f t="shared" si="1"/>
        <v>P 0</v>
      </c>
    </row>
    <row r="93" spans="1:16" ht="14.25" thickBot="1" x14ac:dyDescent="0.2">
      <c r="A93" s="42" t="s">
        <v>116</v>
      </c>
      <c r="B93" s="44">
        <f>データ加工!B47</f>
        <v>0</v>
      </c>
      <c r="C93" s="174">
        <f>データ加工!C47</f>
        <v>0</v>
      </c>
      <c r="D93" s="174">
        <f>データ加工!D47</f>
        <v>0</v>
      </c>
      <c r="E93" s="174">
        <f>データ加工!E47</f>
        <v>0</v>
      </c>
      <c r="F93" s="174">
        <f>データ加工!F47</f>
        <v>0</v>
      </c>
      <c r="G93" s="174">
        <f>データ加工!G47</f>
        <v>0</v>
      </c>
      <c r="H93" s="174">
        <f>データ加工!H47</f>
        <v>0</v>
      </c>
      <c r="I93" s="174">
        <f>データ加工!I47</f>
        <v>0</v>
      </c>
      <c r="J93" s="174">
        <f>データ加工!J47</f>
        <v>0</v>
      </c>
      <c r="K93" s="174">
        <f>データ加工!K47</f>
        <v>0</v>
      </c>
      <c r="L93" s="174">
        <f>データ加工!L47</f>
        <v>0</v>
      </c>
      <c r="M93" s="173" t="e">
        <f>データ加工!M47</f>
        <v>#DIV/0!</v>
      </c>
      <c r="O93" t="s">
        <v>137</v>
      </c>
      <c r="P93" t="str">
        <f t="shared" si="1"/>
        <v>Q 0</v>
      </c>
    </row>
    <row r="94" spans="1:16" ht="14.25" thickBot="1" x14ac:dyDescent="0.2">
      <c r="A94" s="42" t="s">
        <v>117</v>
      </c>
      <c r="B94" s="44">
        <f>データ加工!B48</f>
        <v>0</v>
      </c>
      <c r="C94" s="174">
        <f>データ加工!C48</f>
        <v>0</v>
      </c>
      <c r="D94" s="174">
        <f>データ加工!D48</f>
        <v>0</v>
      </c>
      <c r="E94" s="174">
        <f>データ加工!E48</f>
        <v>0</v>
      </c>
      <c r="F94" s="174">
        <f>データ加工!F48</f>
        <v>0</v>
      </c>
      <c r="G94" s="174">
        <f>データ加工!G48</f>
        <v>0</v>
      </c>
      <c r="H94" s="174">
        <f>データ加工!H48</f>
        <v>0</v>
      </c>
      <c r="I94" s="174">
        <f>データ加工!I48</f>
        <v>0</v>
      </c>
      <c r="J94" s="174">
        <f>データ加工!J48</f>
        <v>0</v>
      </c>
      <c r="K94" s="174">
        <f>データ加工!K48</f>
        <v>0</v>
      </c>
      <c r="L94" s="174">
        <f>データ加工!L48</f>
        <v>0</v>
      </c>
      <c r="M94" s="173" t="e">
        <f>データ加工!M48</f>
        <v>#DIV/0!</v>
      </c>
      <c r="O94" t="s">
        <v>138</v>
      </c>
      <c r="P94" t="str">
        <f t="shared" si="1"/>
        <v>R 0</v>
      </c>
    </row>
    <row r="95" spans="1:16" ht="14.25" thickBot="1" x14ac:dyDescent="0.2">
      <c r="A95" s="42" t="s">
        <v>118</v>
      </c>
      <c r="B95" s="44">
        <f>データ加工!B49</f>
        <v>0</v>
      </c>
      <c r="C95" s="174">
        <f>データ加工!C49</f>
        <v>0</v>
      </c>
      <c r="D95" s="174">
        <f>データ加工!D49</f>
        <v>0</v>
      </c>
      <c r="E95" s="174">
        <f>データ加工!E49</f>
        <v>0</v>
      </c>
      <c r="F95" s="174">
        <f>データ加工!F49</f>
        <v>0</v>
      </c>
      <c r="G95" s="174">
        <f>データ加工!G49</f>
        <v>0</v>
      </c>
      <c r="H95" s="174">
        <f>データ加工!H49</f>
        <v>0</v>
      </c>
      <c r="I95" s="174">
        <f>データ加工!I49</f>
        <v>0</v>
      </c>
      <c r="J95" s="174">
        <f>データ加工!J49</f>
        <v>0</v>
      </c>
      <c r="K95" s="174">
        <f>データ加工!K49</f>
        <v>0</v>
      </c>
      <c r="L95" s="174">
        <f>データ加工!L49</f>
        <v>0</v>
      </c>
      <c r="M95" s="173" t="e">
        <f>データ加工!M49</f>
        <v>#DIV/0!</v>
      </c>
      <c r="O95" t="s">
        <v>138</v>
      </c>
      <c r="P95" t="str">
        <f t="shared" si="1"/>
        <v>S 0</v>
      </c>
    </row>
    <row r="96" spans="1:16" ht="14.25" thickBot="1" x14ac:dyDescent="0.2">
      <c r="A96" s="42" t="s">
        <v>119</v>
      </c>
      <c r="B96" s="44">
        <f>データ加工!B50</f>
        <v>0</v>
      </c>
      <c r="C96" s="174">
        <f>データ加工!C50</f>
        <v>0</v>
      </c>
      <c r="D96" s="174">
        <f>データ加工!D50</f>
        <v>0</v>
      </c>
      <c r="E96" s="174">
        <f>データ加工!E50</f>
        <v>0</v>
      </c>
      <c r="F96" s="174">
        <f>データ加工!F50</f>
        <v>0</v>
      </c>
      <c r="G96" s="174">
        <f>データ加工!G50</f>
        <v>0</v>
      </c>
      <c r="H96" s="174">
        <f>データ加工!H50</f>
        <v>0</v>
      </c>
      <c r="I96" s="174">
        <f>データ加工!I50</f>
        <v>0</v>
      </c>
      <c r="J96" s="174">
        <f>データ加工!J50</f>
        <v>0</v>
      </c>
      <c r="K96" s="174">
        <f>データ加工!K50</f>
        <v>0</v>
      </c>
      <c r="L96" s="174">
        <f>データ加工!L50</f>
        <v>0</v>
      </c>
      <c r="M96" s="173" t="e">
        <f>データ加工!M50</f>
        <v>#DIV/0!</v>
      </c>
      <c r="O96" t="s">
        <v>138</v>
      </c>
      <c r="P96" t="str">
        <f t="shared" si="1"/>
        <v>T 0</v>
      </c>
    </row>
    <row r="97" spans="1:16" ht="14.25" thickBot="1" x14ac:dyDescent="0.2">
      <c r="A97" s="42" t="s">
        <v>120</v>
      </c>
      <c r="B97" s="44">
        <f>データ加工!B51</f>
        <v>0</v>
      </c>
      <c r="C97" s="174">
        <f>データ加工!C51</f>
        <v>0</v>
      </c>
      <c r="D97" s="174">
        <f>データ加工!D51</f>
        <v>0</v>
      </c>
      <c r="E97" s="174">
        <f>データ加工!E51</f>
        <v>0</v>
      </c>
      <c r="F97" s="174">
        <f>データ加工!F51</f>
        <v>0</v>
      </c>
      <c r="G97" s="174">
        <f>データ加工!G51</f>
        <v>0</v>
      </c>
      <c r="H97" s="174">
        <f>データ加工!H51</f>
        <v>0</v>
      </c>
      <c r="I97" s="174">
        <f>データ加工!I51</f>
        <v>0</v>
      </c>
      <c r="J97" s="174">
        <f>データ加工!J51</f>
        <v>0</v>
      </c>
      <c r="K97" s="174">
        <f>データ加工!K51</f>
        <v>0</v>
      </c>
      <c r="L97" s="174">
        <f>データ加工!L51</f>
        <v>0</v>
      </c>
      <c r="M97" s="173" t="e">
        <f>データ加工!M51</f>
        <v>#DIV/0!</v>
      </c>
      <c r="O97" t="s">
        <v>139</v>
      </c>
      <c r="P97" t="str">
        <f t="shared" si="1"/>
        <v>U 0</v>
      </c>
    </row>
    <row r="98" spans="1:16" ht="14.25" thickBot="1" x14ac:dyDescent="0.2">
      <c r="A98" s="42" t="s">
        <v>121</v>
      </c>
      <c r="B98" s="44">
        <f>データ加工!B52</f>
        <v>0</v>
      </c>
      <c r="C98" s="174">
        <f>データ加工!C52</f>
        <v>0</v>
      </c>
      <c r="D98" s="174">
        <f>データ加工!D52</f>
        <v>0</v>
      </c>
      <c r="E98" s="174">
        <f>データ加工!E52</f>
        <v>0</v>
      </c>
      <c r="F98" s="174">
        <f>データ加工!F52</f>
        <v>0</v>
      </c>
      <c r="G98" s="174">
        <f>データ加工!G52</f>
        <v>0</v>
      </c>
      <c r="H98" s="174">
        <f>データ加工!H52</f>
        <v>0</v>
      </c>
      <c r="I98" s="174">
        <f>データ加工!I52</f>
        <v>0</v>
      </c>
      <c r="J98" s="174">
        <f>データ加工!J52</f>
        <v>0</v>
      </c>
      <c r="K98" s="174">
        <f>データ加工!K52</f>
        <v>0</v>
      </c>
      <c r="L98" s="174">
        <f>データ加工!L52</f>
        <v>0</v>
      </c>
      <c r="M98" s="173" t="e">
        <f>データ加工!M52</f>
        <v>#DIV/0!</v>
      </c>
      <c r="O98" t="s">
        <v>139</v>
      </c>
      <c r="P98" t="str">
        <f t="shared" si="1"/>
        <v>V 0</v>
      </c>
    </row>
    <row r="99" spans="1:16" ht="14.25" thickBot="1" x14ac:dyDescent="0.2">
      <c r="A99" s="42" t="s">
        <v>122</v>
      </c>
      <c r="B99" s="44">
        <f>データ加工!B53</f>
        <v>0</v>
      </c>
      <c r="C99" s="174">
        <f>データ加工!C53</f>
        <v>0</v>
      </c>
      <c r="D99" s="174">
        <f>データ加工!D53</f>
        <v>0</v>
      </c>
      <c r="E99" s="174">
        <f>データ加工!E53</f>
        <v>0</v>
      </c>
      <c r="F99" s="174">
        <f>データ加工!F53</f>
        <v>0</v>
      </c>
      <c r="G99" s="174">
        <f>データ加工!G53</f>
        <v>0</v>
      </c>
      <c r="H99" s="174">
        <f>データ加工!H53</f>
        <v>0</v>
      </c>
      <c r="I99" s="174">
        <f>データ加工!I53</f>
        <v>0</v>
      </c>
      <c r="J99" s="174">
        <f>データ加工!J53</f>
        <v>0</v>
      </c>
      <c r="K99" s="174">
        <f>データ加工!K53</f>
        <v>0</v>
      </c>
      <c r="L99" s="174">
        <f>データ加工!L53</f>
        <v>0</v>
      </c>
      <c r="M99" s="173" t="e">
        <f>データ加工!M53</f>
        <v>#DIV/0!</v>
      </c>
      <c r="O99" t="s">
        <v>139</v>
      </c>
      <c r="P99" t="str">
        <f t="shared" si="1"/>
        <v>W 0</v>
      </c>
    </row>
    <row r="100" spans="1:16" ht="14.25" thickBot="1" x14ac:dyDescent="0.2">
      <c r="A100" s="42" t="s">
        <v>123</v>
      </c>
      <c r="B100" s="44">
        <f>データ加工!B54</f>
        <v>0</v>
      </c>
      <c r="C100" s="174">
        <f>データ加工!C54</f>
        <v>0</v>
      </c>
      <c r="D100" s="174">
        <f>データ加工!D54</f>
        <v>0</v>
      </c>
      <c r="E100" s="174">
        <f>データ加工!E54</f>
        <v>0</v>
      </c>
      <c r="F100" s="174">
        <f>データ加工!F54</f>
        <v>0</v>
      </c>
      <c r="G100" s="174">
        <f>データ加工!G54</f>
        <v>0</v>
      </c>
      <c r="H100" s="174">
        <f>データ加工!H54</f>
        <v>0</v>
      </c>
      <c r="I100" s="174">
        <f>データ加工!I54</f>
        <v>0</v>
      </c>
      <c r="J100" s="174">
        <f>データ加工!J54</f>
        <v>0</v>
      </c>
      <c r="K100" s="174">
        <f>データ加工!K54</f>
        <v>0</v>
      </c>
      <c r="L100" s="174">
        <f>データ加工!L54</f>
        <v>0</v>
      </c>
      <c r="M100" s="173" t="e">
        <f>データ加工!M54</f>
        <v>#DIV/0!</v>
      </c>
      <c r="O100" t="s">
        <v>139</v>
      </c>
      <c r="P100" t="str">
        <f t="shared" si="1"/>
        <v>X 0</v>
      </c>
    </row>
    <row r="101" spans="1:16" ht="14.25" thickBot="1" x14ac:dyDescent="0.2">
      <c r="A101" s="43"/>
      <c r="B101" s="44">
        <f>データ加工!B55</f>
        <v>0</v>
      </c>
      <c r="C101" s="174">
        <f>データ加工!C55</f>
        <v>0</v>
      </c>
      <c r="D101" s="174">
        <f>データ加工!D55</f>
        <v>0</v>
      </c>
      <c r="E101" s="174">
        <f>データ加工!E55</f>
        <v>0</v>
      </c>
      <c r="F101" s="174">
        <f>データ加工!F55</f>
        <v>0</v>
      </c>
      <c r="G101" s="174">
        <f>データ加工!G55</f>
        <v>0</v>
      </c>
      <c r="H101" s="174">
        <f>データ加工!H55</f>
        <v>0</v>
      </c>
      <c r="I101" s="174">
        <f>データ加工!I55</f>
        <v>0</v>
      </c>
      <c r="J101" s="174">
        <f>データ加工!J55</f>
        <v>0</v>
      </c>
      <c r="K101" s="174">
        <f>データ加工!K55</f>
        <v>0</v>
      </c>
      <c r="L101" s="174">
        <f>データ加工!L55</f>
        <v>0</v>
      </c>
      <c r="M101" s="173" t="e">
        <f>データ加工!M55</f>
        <v>#DIV/0!</v>
      </c>
      <c r="O101" t="s">
        <v>139</v>
      </c>
      <c r="P101" t="str">
        <f t="shared" si="1"/>
        <v xml:space="preserve"> 0</v>
      </c>
    </row>
  </sheetData>
  <mergeCells count="1">
    <mergeCell ref="C49:K49"/>
  </mergeCells>
  <phoneticPr fontId="15"/>
  <pageMargins left="0.70866141732283472" right="0.70866141732283472" top="0.74803149606299213" bottom="0.74803149606299213" header="0.31496062992125984" footer="0.31496062992125984"/>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T101"/>
  <sheetViews>
    <sheetView showGridLines="0" topLeftCell="A22" zoomScaleNormal="100" workbookViewId="0">
      <selection activeCell="B49" sqref="B49"/>
    </sheetView>
  </sheetViews>
  <sheetFormatPr defaultRowHeight="13.5" x14ac:dyDescent="0.15"/>
  <cols>
    <col min="1" max="1" width="5.875" customWidth="1"/>
    <col min="2" max="2" width="24.625" customWidth="1"/>
    <col min="11" max="13" width="8.375" customWidth="1"/>
    <col min="14" max="14" width="11.625" customWidth="1"/>
    <col min="15" max="15" width="8.625" customWidth="1"/>
    <col min="16" max="16" width="12.875" customWidth="1"/>
    <col min="17" max="17" width="7.875" customWidth="1"/>
    <col min="18" max="19" width="12.875" customWidth="1"/>
    <col min="20" max="20" width="7.25" customWidth="1"/>
  </cols>
  <sheetData>
    <row r="1" spans="2:20" ht="23.25" customHeight="1" x14ac:dyDescent="0.15">
      <c r="B1" s="194" t="s">
        <v>316</v>
      </c>
      <c r="C1" s="191"/>
      <c r="D1" s="191"/>
      <c r="E1" s="191"/>
      <c r="F1" s="191"/>
      <c r="G1" s="191"/>
      <c r="H1" s="191"/>
      <c r="I1" s="191"/>
      <c r="J1" s="191"/>
      <c r="K1" s="191"/>
      <c r="L1" s="190" t="str">
        <f>データ加工!C2</f>
        <v>2015年度</v>
      </c>
      <c r="M1" s="191"/>
      <c r="N1" s="190" t="str">
        <f>データ加工!G2</f>
        <v>2015年7月24日現在</v>
      </c>
      <c r="O1" s="191"/>
      <c r="Q1" s="34"/>
      <c r="R1" s="34"/>
      <c r="S1" s="34" t="s">
        <v>168</v>
      </c>
      <c r="T1" s="34"/>
    </row>
    <row r="2" spans="2:20" ht="14.25" x14ac:dyDescent="0.15">
      <c r="B2" s="195" t="s">
        <v>303</v>
      </c>
      <c r="C2" s="191"/>
      <c r="D2" s="191"/>
      <c r="E2" s="191"/>
      <c r="F2" s="191"/>
      <c r="G2" s="191"/>
      <c r="H2" s="191"/>
      <c r="I2" s="191"/>
      <c r="J2" s="195" t="s">
        <v>304</v>
      </c>
      <c r="K2" s="191"/>
      <c r="L2" s="191"/>
      <c r="M2" s="191"/>
      <c r="N2" s="191"/>
      <c r="O2" s="191"/>
      <c r="Q2" s="60"/>
      <c r="R2" s="60"/>
      <c r="S2" s="60" t="s">
        <v>167</v>
      </c>
    </row>
    <row r="44" spans="1:13" ht="14.25" x14ac:dyDescent="0.15">
      <c r="K44" s="15" t="s">
        <v>302</v>
      </c>
      <c r="L44" s="15"/>
      <c r="M44" s="15"/>
    </row>
    <row r="45" spans="1:13" x14ac:dyDescent="0.15">
      <c r="A45" s="191"/>
      <c r="B45" s="191" t="str">
        <f>素データ!G1</f>
        <v>データ出所：国民生活センター「消費生活相談データベース(PIO-NET)」</v>
      </c>
      <c r="C45" s="191"/>
      <c r="D45" s="191"/>
      <c r="E45" s="191"/>
      <c r="F45" s="191"/>
      <c r="G45" s="191"/>
      <c r="H45" s="191"/>
      <c r="I45" s="191"/>
      <c r="J45" s="191"/>
      <c r="K45" s="191"/>
      <c r="L45" s="191"/>
      <c r="M45" s="191"/>
    </row>
    <row r="46" spans="1:13" x14ac:dyDescent="0.15">
      <c r="A46" s="191"/>
      <c r="B46" t="s">
        <v>328</v>
      </c>
      <c r="C46" s="191"/>
      <c r="D46" s="191"/>
      <c r="E46" s="191"/>
      <c r="F46" s="191"/>
      <c r="G46" s="191"/>
      <c r="H46" s="191"/>
      <c r="I46" s="191"/>
      <c r="J46" s="191"/>
      <c r="K46" s="191"/>
      <c r="L46" s="191"/>
      <c r="M46" s="191"/>
    </row>
    <row r="47" spans="1:13" x14ac:dyDescent="0.15">
      <c r="A47" s="192"/>
      <c r="B47" s="192"/>
      <c r="C47" s="192" t="str">
        <f>データ加工!C1</f>
        <v>販売購入形態=マルチ取引</v>
      </c>
      <c r="D47" s="192"/>
      <c r="E47" s="192"/>
      <c r="F47" s="192"/>
      <c r="G47" s="192" t="str">
        <f>データ加工!G1</f>
        <v>データ出所：国民生活センター「消費生活相談データベース(PIO-NET)」</v>
      </c>
      <c r="H47" s="192"/>
      <c r="I47" s="192"/>
      <c r="J47" s="192"/>
      <c r="K47" s="192"/>
      <c r="L47" s="192"/>
      <c r="M47" s="192"/>
    </row>
    <row r="48" spans="1:13" ht="14.25" thickBot="1" x14ac:dyDescent="0.2">
      <c r="A48" s="192" t="str">
        <f>データ加工!A2</f>
        <v>相談件数上位20項目</v>
      </c>
      <c r="B48" s="181"/>
      <c r="C48" s="192" t="str">
        <f>データ加工!C2</f>
        <v>2015年度</v>
      </c>
      <c r="D48" s="192"/>
      <c r="E48" s="192"/>
      <c r="F48" s="192"/>
      <c r="G48" s="192" t="str">
        <f>データ加工!G2</f>
        <v>2015年7月24日現在</v>
      </c>
      <c r="H48" s="193"/>
      <c r="I48" s="193"/>
      <c r="J48" s="193"/>
      <c r="K48" s="193"/>
      <c r="L48" s="193"/>
      <c r="M48" s="193"/>
    </row>
    <row r="49" spans="1:19" ht="14.25" thickBot="1" x14ac:dyDescent="0.2">
      <c r="A49" s="204"/>
      <c r="B49" s="205" t="str">
        <f>データ加工!B3</f>
        <v>商品・サービス（中分類）</v>
      </c>
      <c r="C49" s="225" t="s">
        <v>271</v>
      </c>
      <c r="D49" s="226"/>
      <c r="E49" s="226"/>
      <c r="F49" s="226"/>
      <c r="G49" s="226"/>
      <c r="H49" s="226"/>
      <c r="I49" s="226"/>
      <c r="J49" s="226"/>
      <c r="K49" s="227"/>
      <c r="L49" s="182"/>
      <c r="M49" s="182"/>
    </row>
    <row r="50" spans="1:19" ht="14.25" thickBot="1" x14ac:dyDescent="0.2">
      <c r="A50" s="41" t="s">
        <v>73</v>
      </c>
      <c r="B50" s="172"/>
      <c r="C50" s="2" t="str">
        <f>データ加工!C4</f>
        <v>２０歳未満</v>
      </c>
      <c r="D50" s="2" t="str">
        <f>データ加工!D4</f>
        <v>２０歳代</v>
      </c>
      <c r="E50" s="2" t="str">
        <f>データ加工!E4</f>
        <v>３０歳代</v>
      </c>
      <c r="F50" s="2" t="str">
        <f>データ加工!F4</f>
        <v>４０歳代</v>
      </c>
      <c r="G50" s="2" t="str">
        <f>データ加工!G4</f>
        <v>５０歳代</v>
      </c>
      <c r="H50" s="2" t="str">
        <f>データ加工!H4</f>
        <v>６０歳代</v>
      </c>
      <c r="I50" s="2" t="str">
        <f>データ加工!I4</f>
        <v>７０歳以上</v>
      </c>
      <c r="J50" s="2" t="str">
        <f>データ加工!J4</f>
        <v>不明・無回答</v>
      </c>
      <c r="K50" s="2" t="str">
        <f>データ加工!K4</f>
        <v>合計</v>
      </c>
      <c r="L50" s="2" t="str">
        <f>データ加工!L4</f>
        <v>30歳未満</v>
      </c>
      <c r="M50" s="2" t="str">
        <f>データ加工!M4</f>
        <v>30歳未満比率</v>
      </c>
      <c r="O50" s="32" t="s">
        <v>130</v>
      </c>
      <c r="P50" s="33" t="s">
        <v>131</v>
      </c>
      <c r="Q50" s="33"/>
      <c r="R50" s="33"/>
      <c r="S50" s="33"/>
    </row>
    <row r="51" spans="1:19" ht="14.25" thickBot="1" x14ac:dyDescent="0.2">
      <c r="A51" s="42" t="s">
        <v>74</v>
      </c>
      <c r="B51" s="44" t="str">
        <f>データ加工!B5</f>
        <v>健康食品</v>
      </c>
      <c r="C51" s="174">
        <f>データ加工!C5</f>
        <v>1</v>
      </c>
      <c r="D51" s="174">
        <f>データ加工!D5</f>
        <v>150</v>
      </c>
      <c r="E51" s="174">
        <f>データ加工!E5</f>
        <v>75</v>
      </c>
      <c r="F51" s="174">
        <f>データ加工!F5</f>
        <v>63</v>
      </c>
      <c r="G51" s="174">
        <f>データ加工!G5</f>
        <v>59</v>
      </c>
      <c r="H51" s="174">
        <f>データ加工!H5</f>
        <v>69</v>
      </c>
      <c r="I51" s="174">
        <f>データ加工!I5</f>
        <v>99</v>
      </c>
      <c r="J51" s="174">
        <f>データ加工!J5</f>
        <v>44</v>
      </c>
      <c r="K51" s="175">
        <f>データ加工!K5</f>
        <v>560</v>
      </c>
      <c r="L51" s="175">
        <f>データ加工!L5</f>
        <v>151</v>
      </c>
      <c r="M51" s="176">
        <f>データ加工!M5</f>
        <v>26.964285714285712</v>
      </c>
      <c r="O51" t="s">
        <v>132</v>
      </c>
      <c r="P51" t="str">
        <f t="shared" ref="P51:P82" si="0">CONCATENATE(A51,O51,B51)</f>
        <v>a 健康食品</v>
      </c>
    </row>
    <row r="52" spans="1:19" ht="14.25" thickBot="1" x14ac:dyDescent="0.2">
      <c r="A52" s="42" t="s">
        <v>75</v>
      </c>
      <c r="B52" s="44" t="str">
        <f>データ加工!B6</f>
        <v>化粧品</v>
      </c>
      <c r="C52" s="174">
        <f>データ加工!C6</f>
        <v>4</v>
      </c>
      <c r="D52" s="174">
        <f>データ加工!D6</f>
        <v>149</v>
      </c>
      <c r="E52" s="174">
        <f>データ加工!E6</f>
        <v>35</v>
      </c>
      <c r="F52" s="174">
        <f>データ加工!F6</f>
        <v>50</v>
      </c>
      <c r="G52" s="174">
        <f>データ加工!G6</f>
        <v>45</v>
      </c>
      <c r="H52" s="174">
        <f>データ加工!H6</f>
        <v>48</v>
      </c>
      <c r="I52" s="174">
        <f>データ加工!I6</f>
        <v>45</v>
      </c>
      <c r="J52" s="174">
        <f>データ加工!J6</f>
        <v>30</v>
      </c>
      <c r="K52" s="175">
        <f>データ加工!K6</f>
        <v>406</v>
      </c>
      <c r="L52" s="175">
        <f>データ加工!L6</f>
        <v>153</v>
      </c>
      <c r="M52" s="176">
        <f>データ加工!M6</f>
        <v>37.684729064039409</v>
      </c>
      <c r="O52" t="s">
        <v>132</v>
      </c>
      <c r="P52" t="str">
        <f t="shared" si="0"/>
        <v>b 化粧品</v>
      </c>
    </row>
    <row r="53" spans="1:19" ht="14.25" thickBot="1" x14ac:dyDescent="0.2">
      <c r="A53" s="42" t="s">
        <v>76</v>
      </c>
      <c r="B53" s="44" t="str">
        <f>データ加工!B7</f>
        <v>ファンド型投資商品</v>
      </c>
      <c r="C53" s="174">
        <f>データ加工!C7</f>
        <v>4</v>
      </c>
      <c r="D53" s="174">
        <f>データ加工!D7</f>
        <v>19</v>
      </c>
      <c r="E53" s="174">
        <f>データ加工!E7</f>
        <v>18</v>
      </c>
      <c r="F53" s="174">
        <f>データ加工!F7</f>
        <v>31</v>
      </c>
      <c r="G53" s="174">
        <f>データ加工!G7</f>
        <v>34</v>
      </c>
      <c r="H53" s="174">
        <f>データ加工!H7</f>
        <v>42</v>
      </c>
      <c r="I53" s="174">
        <f>データ加工!I7</f>
        <v>49</v>
      </c>
      <c r="J53" s="174">
        <f>データ加工!J7</f>
        <v>23</v>
      </c>
      <c r="K53" s="175">
        <f>データ加工!K7</f>
        <v>220</v>
      </c>
      <c r="L53" s="175">
        <f>データ加工!L7</f>
        <v>23</v>
      </c>
      <c r="M53" s="176">
        <f>データ加工!M7</f>
        <v>10.454545454545453</v>
      </c>
      <c r="O53" t="s">
        <v>133</v>
      </c>
      <c r="P53" t="str">
        <f t="shared" si="0"/>
        <v>c ファンド型投資商品</v>
      </c>
    </row>
    <row r="54" spans="1:19" ht="14.25" thickBot="1" x14ac:dyDescent="0.2">
      <c r="A54" s="42" t="s">
        <v>77</v>
      </c>
      <c r="B54" s="44" t="str">
        <f>データ加工!B8</f>
        <v>商品一般</v>
      </c>
      <c r="C54" s="174">
        <f>データ加工!C8</f>
        <v>6</v>
      </c>
      <c r="D54" s="174">
        <f>データ加工!D8</f>
        <v>76</v>
      </c>
      <c r="E54" s="174">
        <f>データ加工!E8</f>
        <v>22</v>
      </c>
      <c r="F54" s="174">
        <f>データ加工!F8</f>
        <v>14</v>
      </c>
      <c r="G54" s="174">
        <f>データ加工!G8</f>
        <v>10</v>
      </c>
      <c r="H54" s="174">
        <f>データ加工!H8</f>
        <v>17</v>
      </c>
      <c r="I54" s="174">
        <f>データ加工!I8</f>
        <v>21</v>
      </c>
      <c r="J54" s="174">
        <f>データ加工!J8</f>
        <v>30</v>
      </c>
      <c r="K54" s="175">
        <f>データ加工!K8</f>
        <v>196</v>
      </c>
      <c r="L54" s="175">
        <f>データ加工!L8</f>
        <v>82</v>
      </c>
      <c r="M54" s="176">
        <f>データ加工!M8</f>
        <v>41.836734693877553</v>
      </c>
      <c r="O54" t="s">
        <v>133</v>
      </c>
      <c r="P54" t="str">
        <f t="shared" si="0"/>
        <v>d 商品一般</v>
      </c>
    </row>
    <row r="55" spans="1:19" ht="14.25" thickBot="1" x14ac:dyDescent="0.2">
      <c r="A55" s="42" t="s">
        <v>78</v>
      </c>
      <c r="B55" s="44" t="str">
        <f>データ加工!B9</f>
        <v>内職・副業</v>
      </c>
      <c r="C55" s="174">
        <f>データ加工!C9</f>
        <v>4</v>
      </c>
      <c r="D55" s="174">
        <f>データ加工!D9</f>
        <v>92</v>
      </c>
      <c r="E55" s="174">
        <f>データ加工!E9</f>
        <v>15</v>
      </c>
      <c r="F55" s="174">
        <f>データ加工!F9</f>
        <v>7</v>
      </c>
      <c r="G55" s="174">
        <f>データ加工!G9</f>
        <v>9</v>
      </c>
      <c r="H55" s="174">
        <f>データ加工!H9</f>
        <v>9</v>
      </c>
      <c r="I55" s="174">
        <f>データ加工!I9</f>
        <v>4</v>
      </c>
      <c r="J55" s="174">
        <f>データ加工!J9</f>
        <v>8</v>
      </c>
      <c r="K55" s="175">
        <f>データ加工!K9</f>
        <v>148</v>
      </c>
      <c r="L55" s="175">
        <f>データ加工!L9</f>
        <v>96</v>
      </c>
      <c r="M55" s="176">
        <f>データ加工!M9</f>
        <v>64.86486486486487</v>
      </c>
      <c r="O55" t="s">
        <v>133</v>
      </c>
      <c r="P55" t="str">
        <f t="shared" si="0"/>
        <v>e 内職・副業</v>
      </c>
    </row>
    <row r="56" spans="1:19" ht="14.25" thickBot="1" x14ac:dyDescent="0.2">
      <c r="A56" s="42" t="s">
        <v>79</v>
      </c>
      <c r="B56" s="44" t="str">
        <f>データ加工!B10</f>
        <v>飲料</v>
      </c>
      <c r="C56" s="174">
        <f>データ加工!C10</f>
        <v>0</v>
      </c>
      <c r="D56" s="174">
        <f>データ加工!D10</f>
        <v>12</v>
      </c>
      <c r="E56" s="174">
        <f>データ加工!E10</f>
        <v>11</v>
      </c>
      <c r="F56" s="174">
        <f>データ加工!F10</f>
        <v>13</v>
      </c>
      <c r="G56" s="174">
        <f>データ加工!G10</f>
        <v>20</v>
      </c>
      <c r="H56" s="174">
        <f>データ加工!H10</f>
        <v>23</v>
      </c>
      <c r="I56" s="174">
        <f>データ加工!I10</f>
        <v>25</v>
      </c>
      <c r="J56" s="174">
        <f>データ加工!J10</f>
        <v>15</v>
      </c>
      <c r="K56" s="175">
        <f>データ加工!K10</f>
        <v>119</v>
      </c>
      <c r="L56" s="175">
        <f>データ加工!L10</f>
        <v>12</v>
      </c>
      <c r="M56" s="176">
        <f>データ加工!M10</f>
        <v>10.084033613445378</v>
      </c>
      <c r="O56" t="s">
        <v>134</v>
      </c>
      <c r="P56" t="str">
        <f t="shared" si="0"/>
        <v>f 飲料</v>
      </c>
    </row>
    <row r="57" spans="1:19" ht="14.25" thickBot="1" x14ac:dyDescent="0.2">
      <c r="A57" s="42" t="s">
        <v>80</v>
      </c>
      <c r="B57" s="44" t="str">
        <f>データ加工!B11</f>
        <v>食器・台所用品</v>
      </c>
      <c r="C57" s="174">
        <f>データ加工!C11</f>
        <v>0</v>
      </c>
      <c r="D57" s="174">
        <f>データ加工!D11</f>
        <v>20</v>
      </c>
      <c r="E57" s="174">
        <f>データ加工!E11</f>
        <v>9</v>
      </c>
      <c r="F57" s="174">
        <f>データ加工!F11</f>
        <v>13</v>
      </c>
      <c r="G57" s="174">
        <f>データ加工!G11</f>
        <v>18</v>
      </c>
      <c r="H57" s="174">
        <f>データ加工!H11</f>
        <v>19</v>
      </c>
      <c r="I57" s="174">
        <f>データ加工!I11</f>
        <v>23</v>
      </c>
      <c r="J57" s="174">
        <f>データ加工!J11</f>
        <v>5</v>
      </c>
      <c r="K57" s="175">
        <f>データ加工!K11</f>
        <v>107</v>
      </c>
      <c r="L57" s="175">
        <f>データ加工!L11</f>
        <v>20</v>
      </c>
      <c r="M57" s="176">
        <f>データ加工!M11</f>
        <v>18.691588785046729</v>
      </c>
      <c r="O57" t="s">
        <v>134</v>
      </c>
      <c r="P57" t="str">
        <f t="shared" si="0"/>
        <v>g 食器・台所用品</v>
      </c>
    </row>
    <row r="58" spans="1:19" ht="14.25" thickBot="1" x14ac:dyDescent="0.2">
      <c r="A58" s="42" t="s">
        <v>81</v>
      </c>
      <c r="B58" s="44" t="str">
        <f>データ加工!B12</f>
        <v>放送・コンテンツ等</v>
      </c>
      <c r="C58" s="174">
        <f>データ加工!C12</f>
        <v>2</v>
      </c>
      <c r="D58" s="174">
        <f>データ加工!D12</f>
        <v>49</v>
      </c>
      <c r="E58" s="174">
        <f>データ加工!E12</f>
        <v>10</v>
      </c>
      <c r="F58" s="174">
        <f>データ加工!F12</f>
        <v>17</v>
      </c>
      <c r="G58" s="174">
        <f>データ加工!G12</f>
        <v>12</v>
      </c>
      <c r="H58" s="174">
        <f>データ加工!H12</f>
        <v>2</v>
      </c>
      <c r="I58" s="174">
        <f>データ加工!I12</f>
        <v>6</v>
      </c>
      <c r="J58" s="174">
        <f>データ加工!J12</f>
        <v>1</v>
      </c>
      <c r="K58" s="175">
        <f>データ加工!K12</f>
        <v>99</v>
      </c>
      <c r="L58" s="175">
        <f>データ加工!L12</f>
        <v>51</v>
      </c>
      <c r="M58" s="176">
        <f>データ加工!M12</f>
        <v>51.515151515151516</v>
      </c>
      <c r="O58" t="s">
        <v>134</v>
      </c>
      <c r="P58" t="str">
        <f t="shared" si="0"/>
        <v>h 放送・コンテンツ等</v>
      </c>
    </row>
    <row r="59" spans="1:19" ht="14.25" thickBot="1" x14ac:dyDescent="0.2">
      <c r="A59" s="42" t="s">
        <v>82</v>
      </c>
      <c r="B59" s="44" t="str">
        <f>データ加工!B13</f>
        <v>役務一般</v>
      </c>
      <c r="C59" s="174">
        <f>データ加工!C13</f>
        <v>1</v>
      </c>
      <c r="D59" s="174">
        <f>データ加工!D13</f>
        <v>26</v>
      </c>
      <c r="E59" s="174">
        <f>データ加工!E13</f>
        <v>18</v>
      </c>
      <c r="F59" s="174">
        <f>データ加工!F13</f>
        <v>11</v>
      </c>
      <c r="G59" s="174">
        <f>データ加工!G13</f>
        <v>12</v>
      </c>
      <c r="H59" s="174">
        <f>データ加工!H13</f>
        <v>10</v>
      </c>
      <c r="I59" s="174">
        <f>データ加工!I13</f>
        <v>7</v>
      </c>
      <c r="J59" s="174">
        <f>データ加工!J13</f>
        <v>5</v>
      </c>
      <c r="K59" s="175">
        <f>データ加工!K13</f>
        <v>90</v>
      </c>
      <c r="L59" s="175">
        <f>データ加工!L13</f>
        <v>27</v>
      </c>
      <c r="M59" s="176">
        <f>データ加工!M13</f>
        <v>30</v>
      </c>
      <c r="O59" t="s">
        <v>134</v>
      </c>
      <c r="P59" t="str">
        <f t="shared" si="0"/>
        <v>i 役務一般</v>
      </c>
    </row>
    <row r="60" spans="1:19" ht="14.25" thickBot="1" x14ac:dyDescent="0.2">
      <c r="A60" s="42" t="s">
        <v>83</v>
      </c>
      <c r="B60" s="44" t="str">
        <f>データ加工!B14</f>
        <v>学習教材</v>
      </c>
      <c r="C60" s="174">
        <f>データ加工!C14</f>
        <v>3</v>
      </c>
      <c r="D60" s="174">
        <f>データ加工!D14</f>
        <v>45</v>
      </c>
      <c r="E60" s="174">
        <f>データ加工!E14</f>
        <v>2</v>
      </c>
      <c r="F60" s="174">
        <f>データ加工!F14</f>
        <v>2</v>
      </c>
      <c r="G60" s="174">
        <f>データ加工!G14</f>
        <v>0</v>
      </c>
      <c r="H60" s="174">
        <f>データ加工!H14</f>
        <v>3</v>
      </c>
      <c r="I60" s="174">
        <f>データ加工!I14</f>
        <v>0</v>
      </c>
      <c r="J60" s="174">
        <f>データ加工!J14</f>
        <v>1</v>
      </c>
      <c r="K60" s="175">
        <f>データ加工!K14</f>
        <v>56</v>
      </c>
      <c r="L60" s="175">
        <f>データ加工!L14</f>
        <v>48</v>
      </c>
      <c r="M60" s="176">
        <f>データ加工!M14</f>
        <v>85.714285714285708</v>
      </c>
      <c r="O60" t="s">
        <v>134</v>
      </c>
      <c r="P60" t="str">
        <f t="shared" si="0"/>
        <v>j 学習教材</v>
      </c>
    </row>
    <row r="61" spans="1:19" ht="14.25" thickBot="1" x14ac:dyDescent="0.2">
      <c r="A61" s="42" t="s">
        <v>84</v>
      </c>
      <c r="B61" s="44" t="str">
        <f>データ加工!B15</f>
        <v>医療用具</v>
      </c>
      <c r="C61" s="174">
        <f>データ加工!C15</f>
        <v>0</v>
      </c>
      <c r="D61" s="174">
        <f>データ加工!D15</f>
        <v>8</v>
      </c>
      <c r="E61" s="174">
        <f>データ加工!E15</f>
        <v>0</v>
      </c>
      <c r="F61" s="174">
        <f>データ加工!F15</f>
        <v>4</v>
      </c>
      <c r="G61" s="174">
        <f>データ加工!G15</f>
        <v>5</v>
      </c>
      <c r="H61" s="174">
        <f>データ加工!H15</f>
        <v>10</v>
      </c>
      <c r="I61" s="174">
        <f>データ加工!I15</f>
        <v>21</v>
      </c>
      <c r="J61" s="174">
        <f>データ加工!J15</f>
        <v>2</v>
      </c>
      <c r="K61" s="175">
        <f>データ加工!K15</f>
        <v>50</v>
      </c>
      <c r="L61" s="175">
        <f>データ加工!L15</f>
        <v>8</v>
      </c>
      <c r="M61" s="176">
        <f>データ加工!M15</f>
        <v>16</v>
      </c>
      <c r="O61" t="s">
        <v>134</v>
      </c>
      <c r="P61" t="str">
        <f t="shared" si="0"/>
        <v>k 医療用具</v>
      </c>
    </row>
    <row r="62" spans="1:19" ht="14.25" thickBot="1" x14ac:dyDescent="0.2">
      <c r="A62" s="42" t="s">
        <v>85</v>
      </c>
      <c r="B62" s="44" t="str">
        <f>データ加工!B16</f>
        <v>教室・講座</v>
      </c>
      <c r="C62" s="174">
        <f>データ加工!C16</f>
        <v>5</v>
      </c>
      <c r="D62" s="174">
        <f>データ加工!D16</f>
        <v>25</v>
      </c>
      <c r="E62" s="174">
        <f>データ加工!E16</f>
        <v>5</v>
      </c>
      <c r="F62" s="174">
        <f>データ加工!F16</f>
        <v>6</v>
      </c>
      <c r="G62" s="174">
        <f>データ加工!G16</f>
        <v>4</v>
      </c>
      <c r="H62" s="174">
        <f>データ加工!H16</f>
        <v>1</v>
      </c>
      <c r="I62" s="174">
        <f>データ加工!I16</f>
        <v>0</v>
      </c>
      <c r="J62" s="174">
        <f>データ加工!J16</f>
        <v>1</v>
      </c>
      <c r="K62" s="175">
        <f>データ加工!K16</f>
        <v>47</v>
      </c>
      <c r="L62" s="175">
        <f>データ加工!L16</f>
        <v>30</v>
      </c>
      <c r="M62" s="176">
        <f>データ加工!M16</f>
        <v>63.829787234042556</v>
      </c>
      <c r="O62" t="s">
        <v>134</v>
      </c>
      <c r="P62" t="str">
        <f t="shared" si="0"/>
        <v>l 教室・講座</v>
      </c>
    </row>
    <row r="63" spans="1:19" ht="14.25" thickBot="1" x14ac:dyDescent="0.2">
      <c r="A63" s="42" t="s">
        <v>86</v>
      </c>
      <c r="B63" s="44" t="str">
        <f>データ加工!B17</f>
        <v>洋装下着</v>
      </c>
      <c r="C63" s="174">
        <f>データ加工!C17</f>
        <v>0</v>
      </c>
      <c r="D63" s="174">
        <f>データ加工!D17</f>
        <v>18</v>
      </c>
      <c r="E63" s="174">
        <f>データ加工!E17</f>
        <v>6</v>
      </c>
      <c r="F63" s="174">
        <f>データ加工!F17</f>
        <v>7</v>
      </c>
      <c r="G63" s="174">
        <f>データ加工!G17</f>
        <v>7</v>
      </c>
      <c r="H63" s="174">
        <f>データ加工!H17</f>
        <v>1</v>
      </c>
      <c r="I63" s="174">
        <f>データ加工!I17</f>
        <v>3</v>
      </c>
      <c r="J63" s="174">
        <f>データ加工!J17</f>
        <v>3</v>
      </c>
      <c r="K63" s="175">
        <f>データ加工!K17</f>
        <v>45</v>
      </c>
      <c r="L63" s="175">
        <f>データ加工!L17</f>
        <v>18</v>
      </c>
      <c r="M63" s="176">
        <f>データ加工!M17</f>
        <v>40</v>
      </c>
      <c r="O63" t="s">
        <v>134</v>
      </c>
      <c r="P63" t="str">
        <f t="shared" si="0"/>
        <v>m 洋装下着</v>
      </c>
    </row>
    <row r="64" spans="1:19" ht="14.25" thickBot="1" x14ac:dyDescent="0.2">
      <c r="A64" s="42" t="s">
        <v>87</v>
      </c>
      <c r="B64" s="44" t="str">
        <f>データ加工!B18</f>
        <v>パソコン・パソコン関連用品</v>
      </c>
      <c r="C64" s="174">
        <f>データ加工!C18</f>
        <v>1</v>
      </c>
      <c r="D64" s="174">
        <f>データ加工!D18</f>
        <v>19</v>
      </c>
      <c r="E64" s="174">
        <f>データ加工!E18</f>
        <v>6</v>
      </c>
      <c r="F64" s="174">
        <f>データ加工!F18</f>
        <v>2</v>
      </c>
      <c r="G64" s="174">
        <f>データ加工!G18</f>
        <v>3</v>
      </c>
      <c r="H64" s="174">
        <f>データ加工!H18</f>
        <v>4</v>
      </c>
      <c r="I64" s="174">
        <f>データ加工!I18</f>
        <v>5</v>
      </c>
      <c r="J64" s="174">
        <f>データ加工!J18</f>
        <v>2</v>
      </c>
      <c r="K64" s="175">
        <f>データ加工!K18</f>
        <v>42</v>
      </c>
      <c r="L64" s="175">
        <f>データ加工!L18</f>
        <v>20</v>
      </c>
      <c r="M64" s="176">
        <f>データ加工!M18</f>
        <v>47.619047619047613</v>
      </c>
      <c r="O64" t="s">
        <v>135</v>
      </c>
      <c r="P64" t="str">
        <f t="shared" si="0"/>
        <v>n パソコン・パソコン関連用品</v>
      </c>
    </row>
    <row r="65" spans="1:16" ht="14.25" thickBot="1" x14ac:dyDescent="0.2">
      <c r="A65" s="42" t="s">
        <v>88</v>
      </c>
      <c r="B65" s="44" t="str">
        <f>データ加工!B19</f>
        <v>家具・寝具</v>
      </c>
      <c r="C65" s="174">
        <f>データ加工!C19</f>
        <v>0</v>
      </c>
      <c r="D65" s="174">
        <f>データ加工!D19</f>
        <v>9</v>
      </c>
      <c r="E65" s="174">
        <f>データ加工!E19</f>
        <v>2</v>
      </c>
      <c r="F65" s="174">
        <f>データ加工!F19</f>
        <v>4</v>
      </c>
      <c r="G65" s="174">
        <f>データ加工!G19</f>
        <v>1</v>
      </c>
      <c r="H65" s="174">
        <f>データ加工!H19</f>
        <v>9</v>
      </c>
      <c r="I65" s="174">
        <f>データ加工!I19</f>
        <v>6</v>
      </c>
      <c r="J65" s="174">
        <f>データ加工!J19</f>
        <v>5</v>
      </c>
      <c r="K65" s="175">
        <f>データ加工!K19</f>
        <v>36</v>
      </c>
      <c r="L65" s="175">
        <f>データ加工!L19</f>
        <v>9</v>
      </c>
      <c r="M65" s="176">
        <f>データ加工!M19</f>
        <v>25</v>
      </c>
      <c r="O65" t="s">
        <v>135</v>
      </c>
      <c r="P65" t="str">
        <f t="shared" si="0"/>
        <v>o 家具・寝具</v>
      </c>
    </row>
    <row r="66" spans="1:16" ht="14.25" thickBot="1" x14ac:dyDescent="0.2">
      <c r="A66" s="42" t="s">
        <v>89</v>
      </c>
      <c r="B66" s="44" t="str">
        <f>データ加工!B20</f>
        <v>無限連鎖講</v>
      </c>
      <c r="C66" s="174">
        <f>データ加工!C20</f>
        <v>4</v>
      </c>
      <c r="D66" s="174">
        <f>データ加工!D20</f>
        <v>10</v>
      </c>
      <c r="E66" s="174">
        <f>データ加工!E20</f>
        <v>1</v>
      </c>
      <c r="F66" s="174">
        <f>データ加工!F20</f>
        <v>2</v>
      </c>
      <c r="G66" s="174">
        <f>データ加工!G20</f>
        <v>3</v>
      </c>
      <c r="H66" s="174">
        <f>データ加工!H20</f>
        <v>1</v>
      </c>
      <c r="I66" s="174">
        <f>データ加工!I20</f>
        <v>3</v>
      </c>
      <c r="J66" s="174">
        <f>データ加工!J20</f>
        <v>3</v>
      </c>
      <c r="K66" s="175">
        <f>データ加工!K20</f>
        <v>27</v>
      </c>
      <c r="L66" s="175">
        <f>データ加工!L20</f>
        <v>14</v>
      </c>
      <c r="M66" s="176">
        <f>データ加工!M20</f>
        <v>51.851851851851848</v>
      </c>
      <c r="O66" t="s">
        <v>135</v>
      </c>
      <c r="P66" t="str">
        <f t="shared" si="0"/>
        <v>p 無限連鎖講</v>
      </c>
    </row>
    <row r="67" spans="1:16" ht="14.25" thickBot="1" x14ac:dyDescent="0.2">
      <c r="A67" s="42" t="s">
        <v>90</v>
      </c>
      <c r="B67" s="44" t="str">
        <f>データ加工!B21</f>
        <v>洗浄剤等</v>
      </c>
      <c r="C67" s="174">
        <f>データ加工!C21</f>
        <v>0</v>
      </c>
      <c r="D67" s="174">
        <f>データ加工!D21</f>
        <v>9</v>
      </c>
      <c r="E67" s="174">
        <f>データ加工!E21</f>
        <v>2</v>
      </c>
      <c r="F67" s="174">
        <f>データ加工!F21</f>
        <v>8</v>
      </c>
      <c r="G67" s="174">
        <f>データ加工!G21</f>
        <v>1</v>
      </c>
      <c r="H67" s="174">
        <f>データ加工!H21</f>
        <v>3</v>
      </c>
      <c r="I67" s="174">
        <f>データ加工!I21</f>
        <v>1</v>
      </c>
      <c r="J67" s="174">
        <f>データ加工!J21</f>
        <v>2</v>
      </c>
      <c r="K67" s="175">
        <f>データ加工!K21</f>
        <v>26</v>
      </c>
      <c r="L67" s="175">
        <f>データ加工!L21</f>
        <v>9</v>
      </c>
      <c r="M67" s="176">
        <f>データ加工!M21</f>
        <v>34.615384615384613</v>
      </c>
      <c r="O67" t="s">
        <v>135</v>
      </c>
      <c r="P67" t="str">
        <f t="shared" si="0"/>
        <v>q 洗浄剤等</v>
      </c>
    </row>
    <row r="68" spans="1:16" ht="14.25" thickBot="1" x14ac:dyDescent="0.2">
      <c r="A68" s="42" t="s">
        <v>91</v>
      </c>
      <c r="B68" s="44" t="str">
        <f>データ加工!B22</f>
        <v>デリバティブ取引</v>
      </c>
      <c r="C68" s="174">
        <f>データ加工!C22</f>
        <v>0</v>
      </c>
      <c r="D68" s="174">
        <f>データ加工!D22</f>
        <v>2</v>
      </c>
      <c r="E68" s="174">
        <f>データ加工!E22</f>
        <v>5</v>
      </c>
      <c r="F68" s="174">
        <f>データ加工!F22</f>
        <v>6</v>
      </c>
      <c r="G68" s="174">
        <f>データ加工!G22</f>
        <v>5</v>
      </c>
      <c r="H68" s="174">
        <f>データ加工!H22</f>
        <v>3</v>
      </c>
      <c r="I68" s="174">
        <f>データ加工!I22</f>
        <v>3</v>
      </c>
      <c r="J68" s="174">
        <f>データ加工!J22</f>
        <v>2</v>
      </c>
      <c r="K68" s="175">
        <f>データ加工!K22</f>
        <v>26</v>
      </c>
      <c r="L68" s="175">
        <f>データ加工!L22</f>
        <v>2</v>
      </c>
      <c r="M68" s="176">
        <f>データ加工!M22</f>
        <v>7.6923076923076925</v>
      </c>
      <c r="O68" t="s">
        <v>135</v>
      </c>
      <c r="P68" t="str">
        <f t="shared" si="0"/>
        <v>r デリバティブ取引</v>
      </c>
    </row>
    <row r="69" spans="1:16" ht="14.25" thickBot="1" x14ac:dyDescent="0.2">
      <c r="A69" s="42" t="s">
        <v>92</v>
      </c>
      <c r="B69" s="44" t="str">
        <f>データ加工!B23</f>
        <v>空調・冷暖房機器</v>
      </c>
      <c r="C69" s="174">
        <f>データ加工!C23</f>
        <v>0</v>
      </c>
      <c r="D69" s="174">
        <f>データ加工!D23</f>
        <v>13</v>
      </c>
      <c r="E69" s="174">
        <f>データ加工!E23</f>
        <v>2</v>
      </c>
      <c r="F69" s="174">
        <f>データ加工!F23</f>
        <v>2</v>
      </c>
      <c r="G69" s="174">
        <f>データ加工!G23</f>
        <v>1</v>
      </c>
      <c r="H69" s="174">
        <f>データ加工!H23</f>
        <v>2</v>
      </c>
      <c r="I69" s="174">
        <f>データ加工!I23</f>
        <v>1</v>
      </c>
      <c r="J69" s="174">
        <f>データ加工!J23</f>
        <v>2</v>
      </c>
      <c r="K69" s="175">
        <f>データ加工!K23</f>
        <v>23</v>
      </c>
      <c r="L69" s="175">
        <f>データ加工!L23</f>
        <v>13</v>
      </c>
      <c r="M69" s="176">
        <f>データ加工!M23</f>
        <v>56.521739130434781</v>
      </c>
      <c r="O69" t="s">
        <v>136</v>
      </c>
      <c r="P69" t="str">
        <f t="shared" si="0"/>
        <v>s 空調・冷暖房機器</v>
      </c>
    </row>
    <row r="70" spans="1:16" ht="14.25" thickBot="1" x14ac:dyDescent="0.2">
      <c r="A70" s="42" t="s">
        <v>93</v>
      </c>
      <c r="B70" s="44" t="str">
        <f>データ加工!B24</f>
        <v>他の金融関連サービス</v>
      </c>
      <c r="C70" s="174">
        <f>データ加工!C24</f>
        <v>1</v>
      </c>
      <c r="D70" s="174">
        <f>データ加工!D24</f>
        <v>9</v>
      </c>
      <c r="E70" s="174">
        <f>データ加工!E24</f>
        <v>1</v>
      </c>
      <c r="F70" s="174">
        <f>データ加工!F24</f>
        <v>1</v>
      </c>
      <c r="G70" s="174">
        <f>データ加工!G24</f>
        <v>0</v>
      </c>
      <c r="H70" s="174">
        <f>データ加工!H24</f>
        <v>4</v>
      </c>
      <c r="I70" s="174">
        <f>データ加工!I24</f>
        <v>6</v>
      </c>
      <c r="J70" s="174">
        <f>データ加工!J24</f>
        <v>1</v>
      </c>
      <c r="K70" s="175">
        <f>データ加工!K24</f>
        <v>23</v>
      </c>
      <c r="L70" s="175">
        <f>データ加工!L24</f>
        <v>10</v>
      </c>
      <c r="M70" s="176">
        <f>データ加工!M24</f>
        <v>43.478260869565219</v>
      </c>
      <c r="O70" t="s">
        <v>136</v>
      </c>
      <c r="P70" t="str">
        <f t="shared" si="0"/>
        <v>t 他の金融関連サービス</v>
      </c>
    </row>
    <row r="71" spans="1:16" ht="14.25" thickBot="1" x14ac:dyDescent="0.2">
      <c r="A71" s="42" t="s">
        <v>94</v>
      </c>
      <c r="B71" s="44" t="str">
        <f>データ加工!B25</f>
        <v>合計</v>
      </c>
      <c r="C71" s="174">
        <f>データ加工!C25</f>
        <v>36</v>
      </c>
      <c r="D71" s="174">
        <f>データ加工!D25</f>
        <v>760</v>
      </c>
      <c r="E71" s="174">
        <f>データ加工!E25</f>
        <v>245</v>
      </c>
      <c r="F71" s="174">
        <f>データ加工!F25</f>
        <v>263</v>
      </c>
      <c r="G71" s="174">
        <f>データ加工!G25</f>
        <v>249</v>
      </c>
      <c r="H71" s="174">
        <f>データ加工!H25</f>
        <v>280</v>
      </c>
      <c r="I71" s="174">
        <f>データ加工!I25</f>
        <v>328</v>
      </c>
      <c r="J71" s="174">
        <f>データ加工!J25</f>
        <v>185</v>
      </c>
      <c r="K71" s="174">
        <f>データ加工!K25</f>
        <v>2346</v>
      </c>
      <c r="L71" s="174">
        <f>データ加工!L25</f>
        <v>796</v>
      </c>
      <c r="M71" s="173">
        <f>データ加工!M25</f>
        <v>33.930093776641087</v>
      </c>
      <c r="O71" t="s">
        <v>137</v>
      </c>
      <c r="P71" t="str">
        <f t="shared" si="0"/>
        <v>u 合計</v>
      </c>
    </row>
    <row r="72" spans="1:16" ht="14.25" thickBot="1" x14ac:dyDescent="0.2">
      <c r="A72" s="42" t="s">
        <v>95</v>
      </c>
      <c r="B72" s="44">
        <f>データ加工!B26</f>
        <v>0</v>
      </c>
      <c r="C72" s="174">
        <f>データ加工!C26</f>
        <v>0</v>
      </c>
      <c r="D72" s="174">
        <f>データ加工!D26</f>
        <v>0</v>
      </c>
      <c r="E72" s="174">
        <f>データ加工!E26</f>
        <v>0</v>
      </c>
      <c r="F72" s="174">
        <f>データ加工!F26</f>
        <v>0</v>
      </c>
      <c r="G72" s="174">
        <f>データ加工!G26</f>
        <v>0</v>
      </c>
      <c r="H72" s="174">
        <f>データ加工!H26</f>
        <v>0</v>
      </c>
      <c r="I72" s="174">
        <f>データ加工!I26</f>
        <v>0</v>
      </c>
      <c r="J72" s="174">
        <f>データ加工!J26</f>
        <v>0</v>
      </c>
      <c r="K72" s="174">
        <f>データ加工!K26</f>
        <v>0</v>
      </c>
      <c r="L72" s="174">
        <f>データ加工!L26</f>
        <v>0</v>
      </c>
      <c r="M72" s="173" t="e">
        <f>データ加工!M26</f>
        <v>#DIV/0!</v>
      </c>
      <c r="O72" t="s">
        <v>137</v>
      </c>
      <c r="P72" t="str">
        <f t="shared" si="0"/>
        <v>v 0</v>
      </c>
    </row>
    <row r="73" spans="1:16" ht="14.25" thickBot="1" x14ac:dyDescent="0.2">
      <c r="A73" s="42" t="s">
        <v>96</v>
      </c>
      <c r="B73" s="44">
        <f>データ加工!B27</f>
        <v>0</v>
      </c>
      <c r="C73" s="174">
        <f>データ加工!C27</f>
        <v>0</v>
      </c>
      <c r="D73" s="174">
        <f>データ加工!D27</f>
        <v>0</v>
      </c>
      <c r="E73" s="174">
        <f>データ加工!E27</f>
        <v>0</v>
      </c>
      <c r="F73" s="174">
        <f>データ加工!F27</f>
        <v>0</v>
      </c>
      <c r="G73" s="174">
        <f>データ加工!G27</f>
        <v>0</v>
      </c>
      <c r="H73" s="174">
        <f>データ加工!H27</f>
        <v>0</v>
      </c>
      <c r="I73" s="174">
        <f>データ加工!I27</f>
        <v>0</v>
      </c>
      <c r="J73" s="174">
        <f>データ加工!J27</f>
        <v>0</v>
      </c>
      <c r="K73" s="174">
        <f>データ加工!K27</f>
        <v>0</v>
      </c>
      <c r="L73" s="174">
        <f>データ加工!L27</f>
        <v>0</v>
      </c>
      <c r="M73" s="173" t="e">
        <f>データ加工!M27</f>
        <v>#DIV/0!</v>
      </c>
      <c r="O73" t="s">
        <v>137</v>
      </c>
      <c r="P73" t="str">
        <f t="shared" si="0"/>
        <v>w 0</v>
      </c>
    </row>
    <row r="74" spans="1:16" ht="14.25" thickBot="1" x14ac:dyDescent="0.2">
      <c r="A74" s="42" t="s">
        <v>97</v>
      </c>
      <c r="B74" s="44">
        <f>データ加工!B28</f>
        <v>0</v>
      </c>
      <c r="C74" s="174">
        <f>データ加工!C28</f>
        <v>0</v>
      </c>
      <c r="D74" s="174">
        <f>データ加工!D28</f>
        <v>0</v>
      </c>
      <c r="E74" s="174">
        <f>データ加工!E28</f>
        <v>0</v>
      </c>
      <c r="F74" s="174">
        <f>データ加工!F28</f>
        <v>0</v>
      </c>
      <c r="G74" s="174">
        <f>データ加工!G28</f>
        <v>0</v>
      </c>
      <c r="H74" s="174">
        <f>データ加工!H28</f>
        <v>0</v>
      </c>
      <c r="I74" s="174">
        <f>データ加工!I28</f>
        <v>0</v>
      </c>
      <c r="J74" s="174">
        <f>データ加工!J28</f>
        <v>0</v>
      </c>
      <c r="K74" s="174">
        <f>データ加工!K28</f>
        <v>0</v>
      </c>
      <c r="L74" s="174">
        <f>データ加工!L28</f>
        <v>0</v>
      </c>
      <c r="M74" s="173" t="e">
        <f>データ加工!M28</f>
        <v>#DIV/0!</v>
      </c>
      <c r="O74" t="s">
        <v>137</v>
      </c>
      <c r="P74" t="str">
        <f t="shared" si="0"/>
        <v>x 0</v>
      </c>
    </row>
    <row r="75" spans="1:16" ht="14.25" thickBot="1" x14ac:dyDescent="0.2">
      <c r="A75" s="42" t="s">
        <v>98</v>
      </c>
      <c r="B75" s="44">
        <f>データ加工!B29</f>
        <v>0</v>
      </c>
      <c r="C75" s="174">
        <f>データ加工!C29</f>
        <v>0</v>
      </c>
      <c r="D75" s="174">
        <f>データ加工!D29</f>
        <v>0</v>
      </c>
      <c r="E75" s="174">
        <f>データ加工!E29</f>
        <v>0</v>
      </c>
      <c r="F75" s="174">
        <f>データ加工!F29</f>
        <v>0</v>
      </c>
      <c r="G75" s="174">
        <f>データ加工!G29</f>
        <v>0</v>
      </c>
      <c r="H75" s="174">
        <f>データ加工!H29</f>
        <v>0</v>
      </c>
      <c r="I75" s="174">
        <f>データ加工!I29</f>
        <v>0</v>
      </c>
      <c r="J75" s="174">
        <f>データ加工!J29</f>
        <v>0</v>
      </c>
      <c r="K75" s="174">
        <f>データ加工!K29</f>
        <v>0</v>
      </c>
      <c r="L75" s="174">
        <f>データ加工!L29</f>
        <v>0</v>
      </c>
      <c r="M75" s="173" t="e">
        <f>データ加工!M29</f>
        <v>#DIV/0!</v>
      </c>
      <c r="O75" t="s">
        <v>137</v>
      </c>
      <c r="P75" t="str">
        <f t="shared" si="0"/>
        <v>y 0</v>
      </c>
    </row>
    <row r="76" spans="1:16" ht="14.25" thickBot="1" x14ac:dyDescent="0.2">
      <c r="A76" s="42" t="s">
        <v>99</v>
      </c>
      <c r="B76" s="44">
        <f>データ加工!B30</f>
        <v>0</v>
      </c>
      <c r="C76" s="174">
        <f>データ加工!C30</f>
        <v>0</v>
      </c>
      <c r="D76" s="174">
        <f>データ加工!D30</f>
        <v>0</v>
      </c>
      <c r="E76" s="174">
        <f>データ加工!E30</f>
        <v>0</v>
      </c>
      <c r="F76" s="174">
        <f>データ加工!F30</f>
        <v>0</v>
      </c>
      <c r="G76" s="174">
        <f>データ加工!G30</f>
        <v>0</v>
      </c>
      <c r="H76" s="174">
        <f>データ加工!H30</f>
        <v>0</v>
      </c>
      <c r="I76" s="174">
        <f>データ加工!I30</f>
        <v>0</v>
      </c>
      <c r="J76" s="174">
        <f>データ加工!J30</f>
        <v>0</v>
      </c>
      <c r="K76" s="174">
        <f>データ加工!K30</f>
        <v>0</v>
      </c>
      <c r="L76" s="174">
        <f>データ加工!L30</f>
        <v>0</v>
      </c>
      <c r="M76" s="173" t="e">
        <f>データ加工!M30</f>
        <v>#DIV/0!</v>
      </c>
      <c r="O76" t="s">
        <v>137</v>
      </c>
      <c r="P76" t="str">
        <f t="shared" si="0"/>
        <v>ｚ 0</v>
      </c>
    </row>
    <row r="77" spans="1:16" ht="14.25" thickBot="1" x14ac:dyDescent="0.2">
      <c r="A77" s="42" t="s">
        <v>100</v>
      </c>
      <c r="B77" s="44">
        <f>データ加工!B31</f>
        <v>0</v>
      </c>
      <c r="C77" s="174">
        <f>データ加工!C31</f>
        <v>0</v>
      </c>
      <c r="D77" s="174">
        <f>データ加工!D31</f>
        <v>0</v>
      </c>
      <c r="E77" s="174">
        <f>データ加工!E31</f>
        <v>0</v>
      </c>
      <c r="F77" s="174">
        <f>データ加工!F31</f>
        <v>0</v>
      </c>
      <c r="G77" s="174">
        <f>データ加工!G31</f>
        <v>0</v>
      </c>
      <c r="H77" s="174">
        <f>データ加工!H31</f>
        <v>0</v>
      </c>
      <c r="I77" s="174">
        <f>データ加工!I31</f>
        <v>0</v>
      </c>
      <c r="J77" s="174">
        <f>データ加工!J31</f>
        <v>0</v>
      </c>
      <c r="K77" s="174">
        <f>データ加工!K31</f>
        <v>0</v>
      </c>
      <c r="L77" s="174">
        <f>データ加工!L31</f>
        <v>0</v>
      </c>
      <c r="M77" s="173" t="e">
        <f>データ加工!M31</f>
        <v>#DIV/0!</v>
      </c>
      <c r="O77" t="s">
        <v>137</v>
      </c>
      <c r="P77" t="str">
        <f t="shared" si="0"/>
        <v>A 0</v>
      </c>
    </row>
    <row r="78" spans="1:16" ht="14.25" thickBot="1" x14ac:dyDescent="0.2">
      <c r="A78" s="42" t="s">
        <v>101</v>
      </c>
      <c r="B78" s="44">
        <f>データ加工!B32</f>
        <v>0</v>
      </c>
      <c r="C78" s="174">
        <f>データ加工!C32</f>
        <v>0</v>
      </c>
      <c r="D78" s="174">
        <f>データ加工!D32</f>
        <v>0</v>
      </c>
      <c r="E78" s="174">
        <f>データ加工!E32</f>
        <v>0</v>
      </c>
      <c r="F78" s="174">
        <f>データ加工!F32</f>
        <v>0</v>
      </c>
      <c r="G78" s="174">
        <f>データ加工!G32</f>
        <v>0</v>
      </c>
      <c r="H78" s="174">
        <f>データ加工!H32</f>
        <v>0</v>
      </c>
      <c r="I78" s="174">
        <f>データ加工!I32</f>
        <v>0</v>
      </c>
      <c r="J78" s="174">
        <f>データ加工!J32</f>
        <v>0</v>
      </c>
      <c r="K78" s="174">
        <f>データ加工!K32</f>
        <v>0</v>
      </c>
      <c r="L78" s="174">
        <f>データ加工!L32</f>
        <v>0</v>
      </c>
      <c r="M78" s="173" t="e">
        <f>データ加工!M32</f>
        <v>#DIV/0!</v>
      </c>
      <c r="O78" t="s">
        <v>137</v>
      </c>
      <c r="P78" t="str">
        <f t="shared" si="0"/>
        <v>B 0</v>
      </c>
    </row>
    <row r="79" spans="1:16" ht="14.25" thickBot="1" x14ac:dyDescent="0.2">
      <c r="A79" s="42" t="s">
        <v>102</v>
      </c>
      <c r="B79" s="44">
        <f>データ加工!B33</f>
        <v>0</v>
      </c>
      <c r="C79" s="174">
        <f>データ加工!C33</f>
        <v>0</v>
      </c>
      <c r="D79" s="174">
        <f>データ加工!D33</f>
        <v>0</v>
      </c>
      <c r="E79" s="174">
        <f>データ加工!E33</f>
        <v>0</v>
      </c>
      <c r="F79" s="174">
        <f>データ加工!F33</f>
        <v>0</v>
      </c>
      <c r="G79" s="174">
        <f>データ加工!G33</f>
        <v>0</v>
      </c>
      <c r="H79" s="174">
        <f>データ加工!H33</f>
        <v>0</v>
      </c>
      <c r="I79" s="174">
        <f>データ加工!I33</f>
        <v>0</v>
      </c>
      <c r="J79" s="174">
        <f>データ加工!J33</f>
        <v>0</v>
      </c>
      <c r="K79" s="174">
        <f>データ加工!K33</f>
        <v>0</v>
      </c>
      <c r="L79" s="174">
        <f>データ加工!L33</f>
        <v>0</v>
      </c>
      <c r="M79" s="173" t="e">
        <f>データ加工!M33</f>
        <v>#DIV/0!</v>
      </c>
      <c r="O79" t="s">
        <v>137</v>
      </c>
      <c r="P79" t="str">
        <f t="shared" si="0"/>
        <v>C 0</v>
      </c>
    </row>
    <row r="80" spans="1:16" ht="14.25" thickBot="1" x14ac:dyDescent="0.2">
      <c r="A80" s="42" t="s">
        <v>103</v>
      </c>
      <c r="B80" s="44">
        <f>データ加工!B34</f>
        <v>0</v>
      </c>
      <c r="C80" s="174">
        <f>データ加工!C34</f>
        <v>0</v>
      </c>
      <c r="D80" s="174">
        <f>データ加工!D34</f>
        <v>0</v>
      </c>
      <c r="E80" s="174">
        <f>データ加工!E34</f>
        <v>0</v>
      </c>
      <c r="F80" s="174">
        <f>データ加工!F34</f>
        <v>0</v>
      </c>
      <c r="G80" s="174">
        <f>データ加工!G34</f>
        <v>0</v>
      </c>
      <c r="H80" s="174">
        <f>データ加工!H34</f>
        <v>0</v>
      </c>
      <c r="I80" s="174">
        <f>データ加工!I34</f>
        <v>0</v>
      </c>
      <c r="J80" s="174">
        <f>データ加工!J34</f>
        <v>0</v>
      </c>
      <c r="K80" s="174">
        <f>データ加工!K34</f>
        <v>0</v>
      </c>
      <c r="L80" s="174">
        <f>データ加工!L34</f>
        <v>0</v>
      </c>
      <c r="M80" s="173" t="e">
        <f>データ加工!M34</f>
        <v>#DIV/0!</v>
      </c>
      <c r="O80" t="s">
        <v>137</v>
      </c>
      <c r="P80" t="str">
        <f t="shared" si="0"/>
        <v>D 0</v>
      </c>
    </row>
    <row r="81" spans="1:16" ht="14.25" thickBot="1" x14ac:dyDescent="0.2">
      <c r="A81" s="42" t="s">
        <v>104</v>
      </c>
      <c r="B81" s="44">
        <f>データ加工!B35</f>
        <v>0</v>
      </c>
      <c r="C81" s="174">
        <f>データ加工!C35</f>
        <v>0</v>
      </c>
      <c r="D81" s="174">
        <f>データ加工!D35</f>
        <v>0</v>
      </c>
      <c r="E81" s="174">
        <f>データ加工!E35</f>
        <v>0</v>
      </c>
      <c r="F81" s="174">
        <f>データ加工!F35</f>
        <v>0</v>
      </c>
      <c r="G81" s="174">
        <f>データ加工!G35</f>
        <v>0</v>
      </c>
      <c r="H81" s="174">
        <f>データ加工!H35</f>
        <v>0</v>
      </c>
      <c r="I81" s="174">
        <f>データ加工!I35</f>
        <v>0</v>
      </c>
      <c r="J81" s="174">
        <f>データ加工!J35</f>
        <v>0</v>
      </c>
      <c r="K81" s="174">
        <f>データ加工!K35</f>
        <v>0</v>
      </c>
      <c r="L81" s="174">
        <f>データ加工!L35</f>
        <v>0</v>
      </c>
      <c r="M81" s="173" t="e">
        <f>データ加工!M35</f>
        <v>#DIV/0!</v>
      </c>
      <c r="O81" t="s">
        <v>137</v>
      </c>
      <c r="P81" t="str">
        <f t="shared" si="0"/>
        <v>E 0</v>
      </c>
    </row>
    <row r="82" spans="1:16" ht="14.25" thickBot="1" x14ac:dyDescent="0.2">
      <c r="A82" s="42" t="s">
        <v>105</v>
      </c>
      <c r="B82" s="44">
        <f>データ加工!B36</f>
        <v>0</v>
      </c>
      <c r="C82" s="174">
        <f>データ加工!C36</f>
        <v>0</v>
      </c>
      <c r="D82" s="174">
        <f>データ加工!D36</f>
        <v>0</v>
      </c>
      <c r="E82" s="174">
        <f>データ加工!E36</f>
        <v>0</v>
      </c>
      <c r="F82" s="174">
        <f>データ加工!F36</f>
        <v>0</v>
      </c>
      <c r="G82" s="174">
        <f>データ加工!G36</f>
        <v>0</v>
      </c>
      <c r="H82" s="174">
        <f>データ加工!H36</f>
        <v>0</v>
      </c>
      <c r="I82" s="174">
        <f>データ加工!I36</f>
        <v>0</v>
      </c>
      <c r="J82" s="174">
        <f>データ加工!J36</f>
        <v>0</v>
      </c>
      <c r="K82" s="174">
        <f>データ加工!K36</f>
        <v>0</v>
      </c>
      <c r="L82" s="174">
        <f>データ加工!L36</f>
        <v>0</v>
      </c>
      <c r="M82" s="173" t="e">
        <f>データ加工!M36</f>
        <v>#DIV/0!</v>
      </c>
      <c r="O82" t="s">
        <v>137</v>
      </c>
      <c r="P82" t="str">
        <f t="shared" si="0"/>
        <v>F 0</v>
      </c>
    </row>
    <row r="83" spans="1:16" ht="14.25" thickBot="1" x14ac:dyDescent="0.2">
      <c r="A83" s="42" t="s">
        <v>106</v>
      </c>
      <c r="B83" s="44">
        <f>データ加工!B37</f>
        <v>0</v>
      </c>
      <c r="C83" s="174">
        <f>データ加工!C37</f>
        <v>0</v>
      </c>
      <c r="D83" s="174">
        <f>データ加工!D37</f>
        <v>0</v>
      </c>
      <c r="E83" s="174">
        <f>データ加工!E37</f>
        <v>0</v>
      </c>
      <c r="F83" s="174">
        <f>データ加工!F37</f>
        <v>0</v>
      </c>
      <c r="G83" s="174">
        <f>データ加工!G37</f>
        <v>0</v>
      </c>
      <c r="H83" s="174">
        <f>データ加工!H37</f>
        <v>0</v>
      </c>
      <c r="I83" s="174">
        <f>データ加工!I37</f>
        <v>0</v>
      </c>
      <c r="J83" s="174">
        <f>データ加工!J37</f>
        <v>0</v>
      </c>
      <c r="K83" s="174">
        <f>データ加工!K37</f>
        <v>0</v>
      </c>
      <c r="L83" s="174">
        <f>データ加工!L37</f>
        <v>0</v>
      </c>
      <c r="M83" s="173" t="e">
        <f>データ加工!M37</f>
        <v>#DIV/0!</v>
      </c>
      <c r="O83" t="s">
        <v>137</v>
      </c>
      <c r="P83" t="str">
        <f t="shared" ref="P83:P101" si="1">CONCATENATE(A83,O83,B83)</f>
        <v>G 0</v>
      </c>
    </row>
    <row r="84" spans="1:16" ht="14.25" thickBot="1" x14ac:dyDescent="0.2">
      <c r="A84" s="42" t="s">
        <v>107</v>
      </c>
      <c r="B84" s="44">
        <f>データ加工!B38</f>
        <v>0</v>
      </c>
      <c r="C84" s="174">
        <f>データ加工!C38</f>
        <v>0</v>
      </c>
      <c r="D84" s="174">
        <f>データ加工!D38</f>
        <v>0</v>
      </c>
      <c r="E84" s="174">
        <f>データ加工!E38</f>
        <v>0</v>
      </c>
      <c r="F84" s="174">
        <f>データ加工!F38</f>
        <v>0</v>
      </c>
      <c r="G84" s="174">
        <f>データ加工!G38</f>
        <v>0</v>
      </c>
      <c r="H84" s="174">
        <f>データ加工!H38</f>
        <v>0</v>
      </c>
      <c r="I84" s="174">
        <f>データ加工!I38</f>
        <v>0</v>
      </c>
      <c r="J84" s="174">
        <f>データ加工!J38</f>
        <v>0</v>
      </c>
      <c r="K84" s="174">
        <f>データ加工!K38</f>
        <v>0</v>
      </c>
      <c r="L84" s="174">
        <f>データ加工!L38</f>
        <v>0</v>
      </c>
      <c r="M84" s="173" t="e">
        <f>データ加工!M38</f>
        <v>#DIV/0!</v>
      </c>
      <c r="O84" t="s">
        <v>137</v>
      </c>
      <c r="P84" t="str">
        <f t="shared" si="1"/>
        <v>H 0</v>
      </c>
    </row>
    <row r="85" spans="1:16" ht="14.25" thickBot="1" x14ac:dyDescent="0.2">
      <c r="A85" s="42" t="s">
        <v>108</v>
      </c>
      <c r="B85" s="44">
        <f>データ加工!B39</f>
        <v>0</v>
      </c>
      <c r="C85" s="174">
        <f>データ加工!C39</f>
        <v>0</v>
      </c>
      <c r="D85" s="174">
        <f>データ加工!D39</f>
        <v>0</v>
      </c>
      <c r="E85" s="174">
        <f>データ加工!E39</f>
        <v>0</v>
      </c>
      <c r="F85" s="174">
        <f>データ加工!F39</f>
        <v>0</v>
      </c>
      <c r="G85" s="174">
        <f>データ加工!G39</f>
        <v>0</v>
      </c>
      <c r="H85" s="174">
        <f>データ加工!H39</f>
        <v>0</v>
      </c>
      <c r="I85" s="174">
        <f>データ加工!I39</f>
        <v>0</v>
      </c>
      <c r="J85" s="174">
        <f>データ加工!J39</f>
        <v>0</v>
      </c>
      <c r="K85" s="174">
        <f>データ加工!K39</f>
        <v>0</v>
      </c>
      <c r="L85" s="174">
        <f>データ加工!L39</f>
        <v>0</v>
      </c>
      <c r="M85" s="173" t="e">
        <f>データ加工!M39</f>
        <v>#DIV/0!</v>
      </c>
      <c r="O85" t="s">
        <v>137</v>
      </c>
      <c r="P85" t="str">
        <f t="shared" si="1"/>
        <v>I 0</v>
      </c>
    </row>
    <row r="86" spans="1:16" ht="14.25" thickBot="1" x14ac:dyDescent="0.2">
      <c r="A86" s="42" t="s">
        <v>109</v>
      </c>
      <c r="B86" s="44">
        <f>データ加工!B40</f>
        <v>0</v>
      </c>
      <c r="C86" s="174">
        <f>データ加工!C40</f>
        <v>0</v>
      </c>
      <c r="D86" s="174">
        <f>データ加工!D40</f>
        <v>0</v>
      </c>
      <c r="E86" s="174">
        <f>データ加工!E40</f>
        <v>0</v>
      </c>
      <c r="F86" s="174">
        <f>データ加工!F40</f>
        <v>0</v>
      </c>
      <c r="G86" s="174">
        <f>データ加工!G40</f>
        <v>0</v>
      </c>
      <c r="H86" s="174">
        <f>データ加工!H40</f>
        <v>0</v>
      </c>
      <c r="I86" s="174">
        <f>データ加工!I40</f>
        <v>0</v>
      </c>
      <c r="J86" s="174">
        <f>データ加工!J40</f>
        <v>0</v>
      </c>
      <c r="K86" s="174">
        <f>データ加工!K40</f>
        <v>0</v>
      </c>
      <c r="L86" s="174">
        <f>データ加工!L40</f>
        <v>0</v>
      </c>
      <c r="M86" s="173" t="e">
        <f>データ加工!M40</f>
        <v>#DIV/0!</v>
      </c>
      <c r="O86" t="s">
        <v>137</v>
      </c>
      <c r="P86" t="str">
        <f t="shared" si="1"/>
        <v>J 0</v>
      </c>
    </row>
    <row r="87" spans="1:16" ht="14.25" thickBot="1" x14ac:dyDescent="0.2">
      <c r="A87" s="42" t="s">
        <v>110</v>
      </c>
      <c r="B87" s="44">
        <f>データ加工!B41</f>
        <v>0</v>
      </c>
      <c r="C87" s="174">
        <f>データ加工!C41</f>
        <v>0</v>
      </c>
      <c r="D87" s="174">
        <f>データ加工!D41</f>
        <v>0</v>
      </c>
      <c r="E87" s="174">
        <f>データ加工!E41</f>
        <v>0</v>
      </c>
      <c r="F87" s="174">
        <f>データ加工!F41</f>
        <v>0</v>
      </c>
      <c r="G87" s="174">
        <f>データ加工!G41</f>
        <v>0</v>
      </c>
      <c r="H87" s="174">
        <f>データ加工!H41</f>
        <v>0</v>
      </c>
      <c r="I87" s="174">
        <f>データ加工!I41</f>
        <v>0</v>
      </c>
      <c r="J87" s="174">
        <f>データ加工!J41</f>
        <v>0</v>
      </c>
      <c r="K87" s="174">
        <f>データ加工!K41</f>
        <v>0</v>
      </c>
      <c r="L87" s="174">
        <f>データ加工!L41</f>
        <v>0</v>
      </c>
      <c r="M87" s="173" t="e">
        <f>データ加工!M41</f>
        <v>#DIV/0!</v>
      </c>
      <c r="O87" t="s">
        <v>137</v>
      </c>
      <c r="P87" t="str">
        <f t="shared" si="1"/>
        <v>K 0</v>
      </c>
    </row>
    <row r="88" spans="1:16" ht="14.25" thickBot="1" x14ac:dyDescent="0.2">
      <c r="A88" s="42" t="s">
        <v>111</v>
      </c>
      <c r="B88" s="44">
        <f>データ加工!B42</f>
        <v>0</v>
      </c>
      <c r="C88" s="174">
        <f>データ加工!C42</f>
        <v>0</v>
      </c>
      <c r="D88" s="174">
        <f>データ加工!D42</f>
        <v>0</v>
      </c>
      <c r="E88" s="174">
        <f>データ加工!E42</f>
        <v>0</v>
      </c>
      <c r="F88" s="174">
        <f>データ加工!F42</f>
        <v>0</v>
      </c>
      <c r="G88" s="174">
        <f>データ加工!G42</f>
        <v>0</v>
      </c>
      <c r="H88" s="174">
        <f>データ加工!H42</f>
        <v>0</v>
      </c>
      <c r="I88" s="174">
        <f>データ加工!I42</f>
        <v>0</v>
      </c>
      <c r="J88" s="174">
        <f>データ加工!J42</f>
        <v>0</v>
      </c>
      <c r="K88" s="174">
        <f>データ加工!K42</f>
        <v>0</v>
      </c>
      <c r="L88" s="174">
        <f>データ加工!L42</f>
        <v>0</v>
      </c>
      <c r="M88" s="173" t="e">
        <f>データ加工!M42</f>
        <v>#DIV/0!</v>
      </c>
      <c r="O88" t="s">
        <v>137</v>
      </c>
      <c r="P88" t="str">
        <f t="shared" si="1"/>
        <v>L 0</v>
      </c>
    </row>
    <row r="89" spans="1:16" ht="14.25" thickBot="1" x14ac:dyDescent="0.2">
      <c r="A89" s="42" t="s">
        <v>112</v>
      </c>
      <c r="B89" s="44">
        <f>データ加工!B43</f>
        <v>0</v>
      </c>
      <c r="C89" s="174">
        <f>データ加工!C43</f>
        <v>0</v>
      </c>
      <c r="D89" s="174">
        <f>データ加工!D43</f>
        <v>0</v>
      </c>
      <c r="E89" s="174">
        <f>データ加工!E43</f>
        <v>0</v>
      </c>
      <c r="F89" s="174">
        <f>データ加工!F43</f>
        <v>0</v>
      </c>
      <c r="G89" s="174">
        <f>データ加工!G43</f>
        <v>0</v>
      </c>
      <c r="H89" s="174">
        <f>データ加工!H43</f>
        <v>0</v>
      </c>
      <c r="I89" s="174">
        <f>データ加工!I43</f>
        <v>0</v>
      </c>
      <c r="J89" s="174">
        <f>データ加工!J43</f>
        <v>0</v>
      </c>
      <c r="K89" s="174">
        <f>データ加工!K43</f>
        <v>0</v>
      </c>
      <c r="L89" s="174">
        <f>データ加工!L43</f>
        <v>0</v>
      </c>
      <c r="M89" s="173" t="e">
        <f>データ加工!M43</f>
        <v>#DIV/0!</v>
      </c>
      <c r="O89" t="s">
        <v>137</v>
      </c>
      <c r="P89" t="str">
        <f t="shared" si="1"/>
        <v>M 0</v>
      </c>
    </row>
    <row r="90" spans="1:16" ht="14.25" thickBot="1" x14ac:dyDescent="0.2">
      <c r="A90" s="42" t="s">
        <v>113</v>
      </c>
      <c r="B90" s="44">
        <f>データ加工!B44</f>
        <v>0</v>
      </c>
      <c r="C90" s="174">
        <f>データ加工!C44</f>
        <v>0</v>
      </c>
      <c r="D90" s="174">
        <f>データ加工!D44</f>
        <v>0</v>
      </c>
      <c r="E90" s="174">
        <f>データ加工!E44</f>
        <v>0</v>
      </c>
      <c r="F90" s="174">
        <f>データ加工!F44</f>
        <v>0</v>
      </c>
      <c r="G90" s="174">
        <f>データ加工!G44</f>
        <v>0</v>
      </c>
      <c r="H90" s="174">
        <f>データ加工!H44</f>
        <v>0</v>
      </c>
      <c r="I90" s="174">
        <f>データ加工!I44</f>
        <v>0</v>
      </c>
      <c r="J90" s="174">
        <f>データ加工!J44</f>
        <v>0</v>
      </c>
      <c r="K90" s="174">
        <f>データ加工!K44</f>
        <v>0</v>
      </c>
      <c r="L90" s="174">
        <f>データ加工!L44</f>
        <v>0</v>
      </c>
      <c r="M90" s="173" t="e">
        <f>データ加工!M44</f>
        <v>#DIV/0!</v>
      </c>
      <c r="O90" t="s">
        <v>137</v>
      </c>
      <c r="P90" t="str">
        <f t="shared" si="1"/>
        <v>N 0</v>
      </c>
    </row>
    <row r="91" spans="1:16" ht="14.25" thickBot="1" x14ac:dyDescent="0.2">
      <c r="A91" s="42" t="s">
        <v>114</v>
      </c>
      <c r="B91" s="44">
        <f>データ加工!B45</f>
        <v>0</v>
      </c>
      <c r="C91" s="174">
        <f>データ加工!C45</f>
        <v>0</v>
      </c>
      <c r="D91" s="174">
        <f>データ加工!D45</f>
        <v>0</v>
      </c>
      <c r="E91" s="174">
        <f>データ加工!E45</f>
        <v>0</v>
      </c>
      <c r="F91" s="174">
        <f>データ加工!F45</f>
        <v>0</v>
      </c>
      <c r="G91" s="174">
        <f>データ加工!G45</f>
        <v>0</v>
      </c>
      <c r="H91" s="174">
        <f>データ加工!H45</f>
        <v>0</v>
      </c>
      <c r="I91" s="174">
        <f>データ加工!I45</f>
        <v>0</v>
      </c>
      <c r="J91" s="174">
        <f>データ加工!J45</f>
        <v>0</v>
      </c>
      <c r="K91" s="174">
        <f>データ加工!K45</f>
        <v>0</v>
      </c>
      <c r="L91" s="174">
        <f>データ加工!L45</f>
        <v>0</v>
      </c>
      <c r="M91" s="173" t="e">
        <f>データ加工!M45</f>
        <v>#DIV/0!</v>
      </c>
      <c r="O91" t="s">
        <v>137</v>
      </c>
      <c r="P91" t="str">
        <f t="shared" si="1"/>
        <v>O 0</v>
      </c>
    </row>
    <row r="92" spans="1:16" ht="14.25" thickBot="1" x14ac:dyDescent="0.2">
      <c r="A92" s="42" t="s">
        <v>115</v>
      </c>
      <c r="B92" s="44">
        <f>データ加工!B46</f>
        <v>0</v>
      </c>
      <c r="C92" s="174">
        <f>データ加工!C46</f>
        <v>0</v>
      </c>
      <c r="D92" s="174">
        <f>データ加工!D46</f>
        <v>0</v>
      </c>
      <c r="E92" s="174">
        <f>データ加工!E46</f>
        <v>0</v>
      </c>
      <c r="F92" s="174">
        <f>データ加工!F46</f>
        <v>0</v>
      </c>
      <c r="G92" s="174">
        <f>データ加工!G46</f>
        <v>0</v>
      </c>
      <c r="H92" s="174">
        <f>データ加工!H46</f>
        <v>0</v>
      </c>
      <c r="I92" s="174">
        <f>データ加工!I46</f>
        <v>0</v>
      </c>
      <c r="J92" s="174">
        <f>データ加工!J46</f>
        <v>0</v>
      </c>
      <c r="K92" s="174">
        <f>データ加工!K46</f>
        <v>0</v>
      </c>
      <c r="L92" s="174">
        <f>データ加工!L46</f>
        <v>0</v>
      </c>
      <c r="M92" s="173" t="e">
        <f>データ加工!M46</f>
        <v>#DIV/0!</v>
      </c>
      <c r="O92" t="s">
        <v>137</v>
      </c>
      <c r="P92" t="str">
        <f t="shared" si="1"/>
        <v>P 0</v>
      </c>
    </row>
    <row r="93" spans="1:16" ht="14.25" thickBot="1" x14ac:dyDescent="0.2">
      <c r="A93" s="42" t="s">
        <v>116</v>
      </c>
      <c r="B93" s="44">
        <f>データ加工!B47</f>
        <v>0</v>
      </c>
      <c r="C93" s="174">
        <f>データ加工!C47</f>
        <v>0</v>
      </c>
      <c r="D93" s="174">
        <f>データ加工!D47</f>
        <v>0</v>
      </c>
      <c r="E93" s="174">
        <f>データ加工!E47</f>
        <v>0</v>
      </c>
      <c r="F93" s="174">
        <f>データ加工!F47</f>
        <v>0</v>
      </c>
      <c r="G93" s="174">
        <f>データ加工!G47</f>
        <v>0</v>
      </c>
      <c r="H93" s="174">
        <f>データ加工!H47</f>
        <v>0</v>
      </c>
      <c r="I93" s="174">
        <f>データ加工!I47</f>
        <v>0</v>
      </c>
      <c r="J93" s="174">
        <f>データ加工!J47</f>
        <v>0</v>
      </c>
      <c r="K93" s="174">
        <f>データ加工!K47</f>
        <v>0</v>
      </c>
      <c r="L93" s="174">
        <f>データ加工!L47</f>
        <v>0</v>
      </c>
      <c r="M93" s="173" t="e">
        <f>データ加工!M47</f>
        <v>#DIV/0!</v>
      </c>
      <c r="O93" t="s">
        <v>137</v>
      </c>
      <c r="P93" t="str">
        <f t="shared" si="1"/>
        <v>Q 0</v>
      </c>
    </row>
    <row r="94" spans="1:16" ht="14.25" thickBot="1" x14ac:dyDescent="0.2">
      <c r="A94" s="42" t="s">
        <v>117</v>
      </c>
      <c r="B94" s="44">
        <f>データ加工!B48</f>
        <v>0</v>
      </c>
      <c r="C94" s="174">
        <f>データ加工!C48</f>
        <v>0</v>
      </c>
      <c r="D94" s="174">
        <f>データ加工!D48</f>
        <v>0</v>
      </c>
      <c r="E94" s="174">
        <f>データ加工!E48</f>
        <v>0</v>
      </c>
      <c r="F94" s="174">
        <f>データ加工!F48</f>
        <v>0</v>
      </c>
      <c r="G94" s="174">
        <f>データ加工!G48</f>
        <v>0</v>
      </c>
      <c r="H94" s="174">
        <f>データ加工!H48</f>
        <v>0</v>
      </c>
      <c r="I94" s="174">
        <f>データ加工!I48</f>
        <v>0</v>
      </c>
      <c r="J94" s="174">
        <f>データ加工!J48</f>
        <v>0</v>
      </c>
      <c r="K94" s="174">
        <f>データ加工!K48</f>
        <v>0</v>
      </c>
      <c r="L94" s="174">
        <f>データ加工!L48</f>
        <v>0</v>
      </c>
      <c r="M94" s="173" t="e">
        <f>データ加工!M48</f>
        <v>#DIV/0!</v>
      </c>
      <c r="O94" t="s">
        <v>138</v>
      </c>
      <c r="P94" t="str">
        <f t="shared" si="1"/>
        <v>R 0</v>
      </c>
    </row>
    <row r="95" spans="1:16" ht="14.25" thickBot="1" x14ac:dyDescent="0.2">
      <c r="A95" s="42" t="s">
        <v>118</v>
      </c>
      <c r="B95" s="44">
        <f>データ加工!B49</f>
        <v>0</v>
      </c>
      <c r="C95" s="174">
        <f>データ加工!C49</f>
        <v>0</v>
      </c>
      <c r="D95" s="174">
        <f>データ加工!D49</f>
        <v>0</v>
      </c>
      <c r="E95" s="174">
        <f>データ加工!E49</f>
        <v>0</v>
      </c>
      <c r="F95" s="174">
        <f>データ加工!F49</f>
        <v>0</v>
      </c>
      <c r="G95" s="174">
        <f>データ加工!G49</f>
        <v>0</v>
      </c>
      <c r="H95" s="174">
        <f>データ加工!H49</f>
        <v>0</v>
      </c>
      <c r="I95" s="174">
        <f>データ加工!I49</f>
        <v>0</v>
      </c>
      <c r="J95" s="174">
        <f>データ加工!J49</f>
        <v>0</v>
      </c>
      <c r="K95" s="174">
        <f>データ加工!K49</f>
        <v>0</v>
      </c>
      <c r="L95" s="174">
        <f>データ加工!L49</f>
        <v>0</v>
      </c>
      <c r="M95" s="173" t="e">
        <f>データ加工!M49</f>
        <v>#DIV/0!</v>
      </c>
      <c r="O95" t="s">
        <v>138</v>
      </c>
      <c r="P95" t="str">
        <f t="shared" si="1"/>
        <v>S 0</v>
      </c>
    </row>
    <row r="96" spans="1:16" ht="14.25" thickBot="1" x14ac:dyDescent="0.2">
      <c r="A96" s="42" t="s">
        <v>119</v>
      </c>
      <c r="B96" s="44">
        <f>データ加工!B50</f>
        <v>0</v>
      </c>
      <c r="C96" s="174">
        <f>データ加工!C50</f>
        <v>0</v>
      </c>
      <c r="D96" s="174">
        <f>データ加工!D50</f>
        <v>0</v>
      </c>
      <c r="E96" s="174">
        <f>データ加工!E50</f>
        <v>0</v>
      </c>
      <c r="F96" s="174">
        <f>データ加工!F50</f>
        <v>0</v>
      </c>
      <c r="G96" s="174">
        <f>データ加工!G50</f>
        <v>0</v>
      </c>
      <c r="H96" s="174">
        <f>データ加工!H50</f>
        <v>0</v>
      </c>
      <c r="I96" s="174">
        <f>データ加工!I50</f>
        <v>0</v>
      </c>
      <c r="J96" s="174">
        <f>データ加工!J50</f>
        <v>0</v>
      </c>
      <c r="K96" s="174">
        <f>データ加工!K50</f>
        <v>0</v>
      </c>
      <c r="L96" s="174">
        <f>データ加工!L50</f>
        <v>0</v>
      </c>
      <c r="M96" s="173" t="e">
        <f>データ加工!M50</f>
        <v>#DIV/0!</v>
      </c>
      <c r="O96" t="s">
        <v>138</v>
      </c>
      <c r="P96" t="str">
        <f t="shared" si="1"/>
        <v>T 0</v>
      </c>
    </row>
    <row r="97" spans="1:16" ht="14.25" thickBot="1" x14ac:dyDescent="0.2">
      <c r="A97" s="42" t="s">
        <v>120</v>
      </c>
      <c r="B97" s="44">
        <f>データ加工!B51</f>
        <v>0</v>
      </c>
      <c r="C97" s="174">
        <f>データ加工!C51</f>
        <v>0</v>
      </c>
      <c r="D97" s="174">
        <f>データ加工!D51</f>
        <v>0</v>
      </c>
      <c r="E97" s="174">
        <f>データ加工!E51</f>
        <v>0</v>
      </c>
      <c r="F97" s="174">
        <f>データ加工!F51</f>
        <v>0</v>
      </c>
      <c r="G97" s="174">
        <f>データ加工!G51</f>
        <v>0</v>
      </c>
      <c r="H97" s="174">
        <f>データ加工!H51</f>
        <v>0</v>
      </c>
      <c r="I97" s="174">
        <f>データ加工!I51</f>
        <v>0</v>
      </c>
      <c r="J97" s="174">
        <f>データ加工!J51</f>
        <v>0</v>
      </c>
      <c r="K97" s="174">
        <f>データ加工!K51</f>
        <v>0</v>
      </c>
      <c r="L97" s="174">
        <f>データ加工!L51</f>
        <v>0</v>
      </c>
      <c r="M97" s="173" t="e">
        <f>データ加工!M51</f>
        <v>#DIV/0!</v>
      </c>
      <c r="O97" t="s">
        <v>139</v>
      </c>
      <c r="P97" t="str">
        <f t="shared" si="1"/>
        <v>U 0</v>
      </c>
    </row>
    <row r="98" spans="1:16" ht="14.25" thickBot="1" x14ac:dyDescent="0.2">
      <c r="A98" s="42" t="s">
        <v>121</v>
      </c>
      <c r="B98" s="44">
        <f>データ加工!B52</f>
        <v>0</v>
      </c>
      <c r="C98" s="174">
        <f>データ加工!C52</f>
        <v>0</v>
      </c>
      <c r="D98" s="174">
        <f>データ加工!D52</f>
        <v>0</v>
      </c>
      <c r="E98" s="174">
        <f>データ加工!E52</f>
        <v>0</v>
      </c>
      <c r="F98" s="174">
        <f>データ加工!F52</f>
        <v>0</v>
      </c>
      <c r="G98" s="174">
        <f>データ加工!G52</f>
        <v>0</v>
      </c>
      <c r="H98" s="174">
        <f>データ加工!H52</f>
        <v>0</v>
      </c>
      <c r="I98" s="174">
        <f>データ加工!I52</f>
        <v>0</v>
      </c>
      <c r="J98" s="174">
        <f>データ加工!J52</f>
        <v>0</v>
      </c>
      <c r="K98" s="174">
        <f>データ加工!K52</f>
        <v>0</v>
      </c>
      <c r="L98" s="174">
        <f>データ加工!L52</f>
        <v>0</v>
      </c>
      <c r="M98" s="173" t="e">
        <f>データ加工!M52</f>
        <v>#DIV/0!</v>
      </c>
      <c r="O98" t="s">
        <v>139</v>
      </c>
      <c r="P98" t="str">
        <f t="shared" si="1"/>
        <v>V 0</v>
      </c>
    </row>
    <row r="99" spans="1:16" ht="14.25" thickBot="1" x14ac:dyDescent="0.2">
      <c r="A99" s="42" t="s">
        <v>122</v>
      </c>
      <c r="B99" s="44">
        <f>データ加工!B53</f>
        <v>0</v>
      </c>
      <c r="C99" s="174">
        <f>データ加工!C53</f>
        <v>0</v>
      </c>
      <c r="D99" s="174">
        <f>データ加工!D53</f>
        <v>0</v>
      </c>
      <c r="E99" s="174">
        <f>データ加工!E53</f>
        <v>0</v>
      </c>
      <c r="F99" s="174">
        <f>データ加工!F53</f>
        <v>0</v>
      </c>
      <c r="G99" s="174">
        <f>データ加工!G53</f>
        <v>0</v>
      </c>
      <c r="H99" s="174">
        <f>データ加工!H53</f>
        <v>0</v>
      </c>
      <c r="I99" s="174">
        <f>データ加工!I53</f>
        <v>0</v>
      </c>
      <c r="J99" s="174">
        <f>データ加工!J53</f>
        <v>0</v>
      </c>
      <c r="K99" s="174">
        <f>データ加工!K53</f>
        <v>0</v>
      </c>
      <c r="L99" s="174">
        <f>データ加工!L53</f>
        <v>0</v>
      </c>
      <c r="M99" s="173" t="e">
        <f>データ加工!M53</f>
        <v>#DIV/0!</v>
      </c>
      <c r="O99" t="s">
        <v>139</v>
      </c>
      <c r="P99" t="str">
        <f t="shared" si="1"/>
        <v>W 0</v>
      </c>
    </row>
    <row r="100" spans="1:16" ht="14.25" thickBot="1" x14ac:dyDescent="0.2">
      <c r="A100" s="42" t="s">
        <v>123</v>
      </c>
      <c r="B100" s="44">
        <f>データ加工!B54</f>
        <v>0</v>
      </c>
      <c r="C100" s="174">
        <f>データ加工!C54</f>
        <v>0</v>
      </c>
      <c r="D100" s="174">
        <f>データ加工!D54</f>
        <v>0</v>
      </c>
      <c r="E100" s="174">
        <f>データ加工!E54</f>
        <v>0</v>
      </c>
      <c r="F100" s="174">
        <f>データ加工!F54</f>
        <v>0</v>
      </c>
      <c r="G100" s="174">
        <f>データ加工!G54</f>
        <v>0</v>
      </c>
      <c r="H100" s="174">
        <f>データ加工!H54</f>
        <v>0</v>
      </c>
      <c r="I100" s="174">
        <f>データ加工!I54</f>
        <v>0</v>
      </c>
      <c r="J100" s="174">
        <f>データ加工!J54</f>
        <v>0</v>
      </c>
      <c r="K100" s="174">
        <f>データ加工!K54</f>
        <v>0</v>
      </c>
      <c r="L100" s="174">
        <f>データ加工!L54</f>
        <v>0</v>
      </c>
      <c r="M100" s="173" t="e">
        <f>データ加工!M54</f>
        <v>#DIV/0!</v>
      </c>
      <c r="O100" t="s">
        <v>139</v>
      </c>
      <c r="P100" t="str">
        <f t="shared" si="1"/>
        <v>X 0</v>
      </c>
    </row>
    <row r="101" spans="1:16" ht="14.25" thickBot="1" x14ac:dyDescent="0.2">
      <c r="A101" s="43"/>
      <c r="B101" s="44">
        <f>データ加工!B55</f>
        <v>0</v>
      </c>
      <c r="C101" s="174">
        <f>データ加工!C55</f>
        <v>0</v>
      </c>
      <c r="D101" s="174">
        <f>データ加工!D55</f>
        <v>0</v>
      </c>
      <c r="E101" s="174">
        <f>データ加工!E55</f>
        <v>0</v>
      </c>
      <c r="F101" s="174">
        <f>データ加工!F55</f>
        <v>0</v>
      </c>
      <c r="G101" s="174">
        <f>データ加工!G55</f>
        <v>0</v>
      </c>
      <c r="H101" s="174">
        <f>データ加工!H55</f>
        <v>0</v>
      </c>
      <c r="I101" s="174">
        <f>データ加工!I55</f>
        <v>0</v>
      </c>
      <c r="J101" s="174">
        <f>データ加工!J55</f>
        <v>0</v>
      </c>
      <c r="K101" s="174">
        <f>データ加工!K55</f>
        <v>0</v>
      </c>
      <c r="L101" s="174">
        <f>データ加工!L55</f>
        <v>0</v>
      </c>
      <c r="M101" s="173" t="e">
        <f>データ加工!M55</f>
        <v>#DIV/0!</v>
      </c>
      <c r="O101" t="s">
        <v>139</v>
      </c>
      <c r="P101" t="str">
        <f t="shared" si="1"/>
        <v xml:space="preserve"> 0</v>
      </c>
    </row>
  </sheetData>
  <mergeCells count="1">
    <mergeCell ref="C49:K49"/>
  </mergeCells>
  <phoneticPr fontId="15"/>
  <pageMargins left="0.70866141732283472" right="0.70866141732283472" top="0.74803149606299213" bottom="0.74803149606299213" header="0.31496062992125984" footer="0.31496062992125984"/>
  <pageSetup paperSize="9"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グラフ</vt:lpstr>
      </vt:variant>
      <vt:variant>
        <vt:i4>9</vt:i4>
      </vt:variant>
    </vt:vector>
  </HeadingPairs>
  <TitlesOfParts>
    <vt:vector size="18" baseType="lpstr">
      <vt:lpstr>PIO-NETの操作</vt:lpstr>
      <vt:lpstr>素データ</vt:lpstr>
      <vt:lpstr>人口</vt:lpstr>
      <vt:lpstr>データ加工</vt:lpstr>
      <vt:lpstr>データ検定</vt:lpstr>
      <vt:lpstr>データ選択</vt:lpstr>
      <vt:lpstr>プログラム</vt:lpstr>
      <vt:lpstr>スカイライン図</vt:lpstr>
      <vt:lpstr>扇形バブル散布図</vt:lpstr>
      <vt:lpstr>30歳未満比率プロット</vt:lpstr>
      <vt:lpstr>件数プロット</vt:lpstr>
      <vt:lpstr>3-Dバブルグラフ</vt:lpstr>
      <vt:lpstr>3-D棒グラフ</vt:lpstr>
      <vt:lpstr>検定統計量Z値のグラフ</vt:lpstr>
      <vt:lpstr>年齢別人口調整件数プロット</vt:lpstr>
      <vt:lpstr>年齢別人口調整件数レーダー</vt:lpstr>
      <vt:lpstr>年齢別人口調整全年齢比プロット</vt:lpstr>
      <vt:lpstr>年齢別人口調整全年齢比レーダー</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2015-01-09T07:23:25Z</cp:lastPrinted>
  <dcterms:created xsi:type="dcterms:W3CDTF">2011-11-05T11:27:03Z</dcterms:created>
  <dcterms:modified xsi:type="dcterms:W3CDTF">2015-11-23T08:57:06Z</dcterms:modified>
</cp:coreProperties>
</file>