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315" windowHeight="11880" activeTab="0"/>
  </bookViews>
  <sheets>
    <sheet name="Sheet1" sheetId="1" r:id="rId1"/>
    <sheet name="Graph1" sheetId="2" r:id="rId2"/>
    <sheet name="Sheet1 (2)" sheetId="3" r:id="rId3"/>
    <sheet name="Sheet2" sheetId="4" r:id="rId4"/>
    <sheet name="Sheet3" sheetId="5" r:id="rId5"/>
    <sheet name="Sheet4" sheetId="6" r:id="rId6"/>
    <sheet name="t-distribution" sheetId="7" r:id="rId7"/>
  </sheets>
  <definedNames/>
  <calcPr fullCalcOnLoad="1"/>
</workbook>
</file>

<file path=xl/sharedStrings.xml><?xml version="1.0" encoding="utf-8"?>
<sst xmlns="http://schemas.openxmlformats.org/spreadsheetml/2006/main" count="205" uniqueCount="139">
  <si>
    <t>商品・サービス（小分類）</t>
  </si>
  <si>
    <t>受付年度</t>
  </si>
  <si>
    <t>2009年度</t>
  </si>
  <si>
    <t>2010年度</t>
  </si>
  <si>
    <t>2011年度</t>
  </si>
  <si>
    <t>合計</t>
  </si>
  <si>
    <t>商品一般</t>
  </si>
  <si>
    <t>サラ金・フリーローン</t>
  </si>
  <si>
    <t>健康食品</t>
  </si>
  <si>
    <t>株</t>
  </si>
  <si>
    <t>新聞</t>
  </si>
  <si>
    <t>ふとん類</t>
  </si>
  <si>
    <t>ファンド型投資商品</t>
  </si>
  <si>
    <t>公社債</t>
  </si>
  <si>
    <t>生命保険</t>
  </si>
  <si>
    <t>修理サービス</t>
  </si>
  <si>
    <t>宝くじ</t>
  </si>
  <si>
    <t>相談その他</t>
  </si>
  <si>
    <t>放送サービス</t>
  </si>
  <si>
    <t>鮮魚</t>
  </si>
  <si>
    <t>その他金融関連サービス</t>
  </si>
  <si>
    <t>賃貸アパート・マンション</t>
  </si>
  <si>
    <t>アダルト情報サイト</t>
  </si>
  <si>
    <t>家庭用電気治療器具</t>
  </si>
  <si>
    <t>屋根工事</t>
  </si>
  <si>
    <t>他の役務サービス</t>
  </si>
  <si>
    <t>商品デリバティブ取引</t>
  </si>
  <si>
    <t>アクセサリー</t>
  </si>
  <si>
    <t>冠婚葬祭互助会</t>
  </si>
  <si>
    <t>インターネット接続回線</t>
  </si>
  <si>
    <t>浄水器</t>
  </si>
  <si>
    <t>化粧品</t>
  </si>
  <si>
    <t>テレビ</t>
  </si>
  <si>
    <t>デジタルコンテンツその他</t>
  </si>
  <si>
    <t>預貯金</t>
  </si>
  <si>
    <t>消火器</t>
  </si>
  <si>
    <t>移動通信サービス</t>
  </si>
  <si>
    <t>他の行政サービス</t>
  </si>
  <si>
    <t>飲料</t>
  </si>
  <si>
    <t>塗装工事</t>
  </si>
  <si>
    <t>医療サービス</t>
  </si>
  <si>
    <t>増改築工事</t>
  </si>
  <si>
    <t>他の工事・建築サービス</t>
  </si>
  <si>
    <t>投資信託</t>
  </si>
  <si>
    <t>土地</t>
  </si>
  <si>
    <t>他の教養・娯楽サービス</t>
  </si>
  <si>
    <t>衛生設備工事</t>
  </si>
  <si>
    <t>本</t>
  </si>
  <si>
    <t>油脂</t>
  </si>
  <si>
    <t>広告代理サービス</t>
  </si>
  <si>
    <t>損害保険</t>
  </si>
  <si>
    <t>自動車</t>
  </si>
  <si>
    <t>クリーニング</t>
  </si>
  <si>
    <t>墓</t>
  </si>
  <si>
    <t>メガネ・コンタクトレンズ</t>
  </si>
  <si>
    <t>建物清掃サービス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</si>
  <si>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</si>
  <si>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</si>
  <si>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</si>
  <si>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</si>
  <si>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</si>
  <si>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</si>
  <si>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</si>
  <si>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</si>
  <si>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</si>
  <si>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</si>
  <si>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</si>
  <si>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</si>
  <si>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</si>
  <si>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</si>
  <si>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</si>
  <si>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</si>
  <si>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</si>
  <si>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</si>
  <si>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</si>
  <si>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</si>
  <si>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</si>
  <si>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</si>
  <si>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</si>
  <si>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</si>
  <si>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</si>
  <si>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</si>
  <si>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</si>
  <si>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</si>
  <si>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</si>
  <si>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</si>
  <si>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</si>
  <si>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</si>
  <si>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</si>
  <si>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</si>
  <si>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</si>
  <si>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</si>
  <si>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</si>
  <si>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</si>
  <si>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</si>
  <si>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</si>
  <si>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</si>
  <si>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</si>
  <si>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</si>
  <si>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</si>
  <si>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</si>
  <si>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</si>
  <si>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</si>
  <si>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</si>
  <si>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</si>
  <si>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</si>
  <si>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</si>
  <si>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</si>
  <si>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月平均</t>
  </si>
  <si>
    <t>2011年度(11月5日現在）</t>
  </si>
  <si>
    <t>2009年度月平均</t>
  </si>
  <si>
    <t>2010年度月平均</t>
  </si>
  <si>
    <t>契約当事者 年齢=70歳以上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</si>
  <si>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</si>
  <si>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2011年11月5日現在</t>
  </si>
  <si>
    <t>相談件数上位50項目</t>
  </si>
  <si>
    <t>全国</t>
  </si>
  <si>
    <t>縦軸：相談件数（月平均）</t>
  </si>
  <si>
    <t>横軸：ランキング</t>
  </si>
  <si>
    <t>バブルサイズ（面積比例）：相談件数</t>
  </si>
  <si>
    <t>ランキング2009</t>
  </si>
  <si>
    <t>ランキング2010</t>
  </si>
  <si>
    <t>ランキング2011</t>
  </si>
  <si>
    <t>70歳以上の相談件数上位50商品サービス(小項目)の20１０年度月平均と2011年度月平均のランキング比較図</t>
  </si>
  <si>
    <t>70歳以上の相談の上位50商品サービス(小項目)の2009年度・2010年度・2011年度月平均相談件数のランキング比較図</t>
  </si>
  <si>
    <t>縦軸：2011年度相談件数（月平均）</t>
  </si>
  <si>
    <t>奥行軸：2009年度相談件数（月平均）</t>
  </si>
  <si>
    <t>横軸：2010年度相談件数（月平均）</t>
  </si>
  <si>
    <t>バブルサイズ（面積比例）：2011年度相談件数</t>
  </si>
  <si>
    <t>70歳以上の相談の上位50商品サービス(小項目)の2009年度・2010年度で説明する2011年度相談件数の重回帰推定値と観測値の三次元図</t>
  </si>
  <si>
    <t>自由度
　n-k-1</t>
  </si>
  <si>
    <t>ｔ値（有意水準0.05）</t>
  </si>
  <si>
    <t xml:space="preserve"> =TINV(0.05,自由度）</t>
  </si>
  <si>
    <t>50-1-1=48</t>
  </si>
  <si>
    <t>50-2-1=47</t>
  </si>
  <si>
    <t>50-3-1=46</t>
  </si>
  <si>
    <t>50-4-1=45</t>
  </si>
  <si>
    <t>ランク変化2009-2010</t>
  </si>
  <si>
    <t>ランク変化2010-2011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</si>
</sst>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  <numFmt numFmtId="183" formatCode="0.000_ ;[Red]\-0.000\ "/>
    <numFmt numFmtId="184" formatCode="#,##0.000;[Red]\-#,##0.000"/>
    <numFmt numFmtId="185" formatCode="0.00_ ;[Red]\-0.00\ "/>
    <numFmt numFmtId="186" formatCode="0.0"/>
    <numFmt numFmtId="187" formatCode="0.00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49" fillId="0" borderId="0" xfId="0" applyNumberFormat="1" applyFont="1" applyAlignment="1">
      <alignment vertical="center"/>
    </xf>
    <xf numFmtId="180" fontId="43" fillId="33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82" fontId="43" fillId="33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182" fontId="43" fillId="0" borderId="0" xfId="0" applyNumberFormat="1" applyFont="1" applyFill="1" applyBorder="1" applyAlignment="1">
      <alignment horizontal="left" vertical="center" wrapText="1"/>
    </xf>
    <xf numFmtId="0" fontId="6" fillId="0" borderId="0" xfId="62">
      <alignment vertical="center"/>
      <protection/>
    </xf>
    <xf numFmtId="49" fontId="6" fillId="0" borderId="0" xfId="62" applyNumberFormat="1" applyAlignment="1">
      <alignment vertical="center" wrapText="1"/>
      <protection/>
    </xf>
    <xf numFmtId="187" fontId="6" fillId="0" borderId="0" xfId="62" applyNumberFormat="1">
      <alignment vertical="center"/>
      <protection/>
    </xf>
    <xf numFmtId="180" fontId="43" fillId="33" borderId="16" xfId="0" applyNumberFormat="1" applyFont="1" applyFill="1" applyBorder="1" applyAlignment="1">
      <alignment horizontal="left" vertical="center"/>
    </xf>
    <xf numFmtId="180" fontId="43" fillId="33" borderId="17" xfId="0" applyNumberFormat="1" applyFont="1" applyFill="1" applyBorder="1" applyAlignment="1">
      <alignment horizontal="left" vertical="center"/>
    </xf>
    <xf numFmtId="180" fontId="43" fillId="33" borderId="18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小分類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別・時点別月平均相談件数の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折線グラフ</a:t>
            </a:r>
          </a:p>
        </c:rich>
      </c:tx>
      <c:layout>
        <c:manualLayout>
          <c:xMode val="factor"/>
          <c:yMode val="factor"/>
          <c:x val="-0.0235"/>
          <c:y val="0.0345"/>
        </c:manualLayout>
      </c:layout>
      <c:spPr>
        <a:noFill/>
        <a:ln w="3175">
          <a:noFill/>
        </a:ln>
      </c:spPr>
    </c:title>
    <c:view3D>
      <c:rotX val="70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.01025"/>
          <c:w val="0.9905"/>
          <c:h val="0.9712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(2)'!$H$4</c:f>
              <c:strCache>
                <c:ptCount val="1"/>
                <c:pt idx="0">
                  <c:v>2009年度月平均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(2)'!$B$5:$B$54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(2)'!$H$5:$H$54</c:f>
              <c:numCache>
                <c:ptCount val="50"/>
                <c:pt idx="0">
                  <c:v>765.8333333333334</c:v>
                </c:pt>
                <c:pt idx="1">
                  <c:v>509.9166666666667</c:v>
                </c:pt>
                <c:pt idx="2">
                  <c:v>383.6666666666667</c:v>
                </c:pt>
                <c:pt idx="3">
                  <c:v>308.0833333333333</c:v>
                </c:pt>
                <c:pt idx="4">
                  <c:v>305.5833333333333</c:v>
                </c:pt>
                <c:pt idx="5">
                  <c:v>311.0833333333333</c:v>
                </c:pt>
                <c:pt idx="6">
                  <c:v>90.08333333333333</c:v>
                </c:pt>
                <c:pt idx="7">
                  <c:v>73.66666666666667</c:v>
                </c:pt>
                <c:pt idx="8">
                  <c:v>235.91666666666666</c:v>
                </c:pt>
                <c:pt idx="9">
                  <c:v>194.5</c:v>
                </c:pt>
                <c:pt idx="10">
                  <c:v>229.66666666666666</c:v>
                </c:pt>
                <c:pt idx="11">
                  <c:v>190.5</c:v>
                </c:pt>
                <c:pt idx="12">
                  <c:v>161.75</c:v>
                </c:pt>
                <c:pt idx="13">
                  <c:v>126.16666666666667</c:v>
                </c:pt>
                <c:pt idx="14">
                  <c:v>96.75</c:v>
                </c:pt>
                <c:pt idx="15">
                  <c:v>135.75</c:v>
                </c:pt>
                <c:pt idx="16">
                  <c:v>70.5</c:v>
                </c:pt>
                <c:pt idx="17">
                  <c:v>155.66666666666666</c:v>
                </c:pt>
                <c:pt idx="18">
                  <c:v>103.5</c:v>
                </c:pt>
                <c:pt idx="19">
                  <c:v>83.83333333333333</c:v>
                </c:pt>
                <c:pt idx="20">
                  <c:v>126.08333333333333</c:v>
                </c:pt>
                <c:pt idx="21">
                  <c:v>70.83333333333333</c:v>
                </c:pt>
                <c:pt idx="22">
                  <c:v>103.5</c:v>
                </c:pt>
                <c:pt idx="23">
                  <c:v>71.16666666666667</c:v>
                </c:pt>
                <c:pt idx="24">
                  <c:v>103</c:v>
                </c:pt>
                <c:pt idx="25">
                  <c:v>72.16666666666667</c:v>
                </c:pt>
                <c:pt idx="26">
                  <c:v>69.16666666666667</c:v>
                </c:pt>
                <c:pt idx="27">
                  <c:v>93.66666666666667</c:v>
                </c:pt>
                <c:pt idx="28">
                  <c:v>78.83333333333333</c:v>
                </c:pt>
                <c:pt idx="29">
                  <c:v>80.41666666666667</c:v>
                </c:pt>
                <c:pt idx="30">
                  <c:v>77.58333333333333</c:v>
                </c:pt>
                <c:pt idx="31">
                  <c:v>78.75</c:v>
                </c:pt>
                <c:pt idx="32">
                  <c:v>58.333333333333336</c:v>
                </c:pt>
                <c:pt idx="33">
                  <c:v>71</c:v>
                </c:pt>
                <c:pt idx="34">
                  <c:v>73.83333333333333</c:v>
                </c:pt>
                <c:pt idx="35">
                  <c:v>69.16666666666667</c:v>
                </c:pt>
                <c:pt idx="36">
                  <c:v>68</c:v>
                </c:pt>
                <c:pt idx="37">
                  <c:v>62.166666666666664</c:v>
                </c:pt>
                <c:pt idx="38">
                  <c:v>56.833333333333336</c:v>
                </c:pt>
                <c:pt idx="39">
                  <c:v>47.916666666666664</c:v>
                </c:pt>
                <c:pt idx="40">
                  <c:v>63</c:v>
                </c:pt>
                <c:pt idx="41">
                  <c:v>63.916666666666664</c:v>
                </c:pt>
                <c:pt idx="42">
                  <c:v>144.33333333333334</c:v>
                </c:pt>
                <c:pt idx="43">
                  <c:v>70.91666666666667</c:v>
                </c:pt>
                <c:pt idx="44">
                  <c:v>52.333333333333336</c:v>
                </c:pt>
                <c:pt idx="45">
                  <c:v>55.416666666666664</c:v>
                </c:pt>
                <c:pt idx="46">
                  <c:v>52</c:v>
                </c:pt>
                <c:pt idx="47">
                  <c:v>41.25</c:v>
                </c:pt>
                <c:pt idx="48">
                  <c:v>45.25</c:v>
                </c:pt>
                <c:pt idx="49">
                  <c:v>49.083333333333336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(2)'!$I$4</c:f>
              <c:strCache>
                <c:ptCount val="1"/>
                <c:pt idx="0">
                  <c:v>2010年度月平均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(2)'!$B$5:$B$54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(2)'!$I$5:$I$54</c:f>
              <c:numCache>
                <c:ptCount val="50"/>
                <c:pt idx="0">
                  <c:v>531.3333333333334</c:v>
                </c:pt>
                <c:pt idx="1">
                  <c:v>646.0833333333334</c:v>
                </c:pt>
                <c:pt idx="2">
                  <c:v>430.9166666666667</c:v>
                </c:pt>
                <c:pt idx="3">
                  <c:v>433.5833333333333</c:v>
                </c:pt>
                <c:pt idx="4">
                  <c:v>342.4166666666667</c:v>
                </c:pt>
                <c:pt idx="5">
                  <c:v>281.5</c:v>
                </c:pt>
                <c:pt idx="6">
                  <c:v>255.58333333333334</c:v>
                </c:pt>
                <c:pt idx="7">
                  <c:v>293.1666666666667</c:v>
                </c:pt>
                <c:pt idx="8">
                  <c:v>231.58333333333334</c:v>
                </c:pt>
                <c:pt idx="9">
                  <c:v>223.41666666666666</c:v>
                </c:pt>
                <c:pt idx="10">
                  <c:v>175.25</c:v>
                </c:pt>
                <c:pt idx="11">
                  <c:v>233.91666666666666</c:v>
                </c:pt>
                <c:pt idx="12">
                  <c:v>216.75</c:v>
                </c:pt>
                <c:pt idx="13">
                  <c:v>200.91666666666666</c:v>
                </c:pt>
                <c:pt idx="14">
                  <c:v>180.83333333333334</c:v>
                </c:pt>
                <c:pt idx="15">
                  <c:v>149.41666666666666</c:v>
                </c:pt>
                <c:pt idx="16">
                  <c:v>158.75</c:v>
                </c:pt>
                <c:pt idx="17">
                  <c:v>138.16666666666666</c:v>
                </c:pt>
                <c:pt idx="18">
                  <c:v>111.75</c:v>
                </c:pt>
                <c:pt idx="19">
                  <c:v>118.91666666666667</c:v>
                </c:pt>
                <c:pt idx="20">
                  <c:v>133.66666666666666</c:v>
                </c:pt>
                <c:pt idx="21">
                  <c:v>121.58333333333333</c:v>
                </c:pt>
                <c:pt idx="22">
                  <c:v>107.91666666666667</c:v>
                </c:pt>
                <c:pt idx="23">
                  <c:v>116.58333333333333</c:v>
                </c:pt>
                <c:pt idx="24">
                  <c:v>101.83333333333333</c:v>
                </c:pt>
                <c:pt idx="25">
                  <c:v>83.83333333333333</c:v>
                </c:pt>
                <c:pt idx="26">
                  <c:v>96.41666666666667</c:v>
                </c:pt>
                <c:pt idx="27">
                  <c:v>71.16666666666667</c:v>
                </c:pt>
                <c:pt idx="28">
                  <c:v>86.91666666666667</c:v>
                </c:pt>
                <c:pt idx="29">
                  <c:v>91</c:v>
                </c:pt>
                <c:pt idx="30">
                  <c:v>76.08333333333333</c:v>
                </c:pt>
                <c:pt idx="31">
                  <c:v>74</c:v>
                </c:pt>
                <c:pt idx="32">
                  <c:v>78.25</c:v>
                </c:pt>
                <c:pt idx="33">
                  <c:v>79</c:v>
                </c:pt>
                <c:pt idx="34">
                  <c:v>74.5</c:v>
                </c:pt>
                <c:pt idx="35">
                  <c:v>77.25</c:v>
                </c:pt>
                <c:pt idx="36">
                  <c:v>71</c:v>
                </c:pt>
                <c:pt idx="37">
                  <c:v>76.66666666666667</c:v>
                </c:pt>
                <c:pt idx="38">
                  <c:v>70.08333333333333</c:v>
                </c:pt>
                <c:pt idx="39">
                  <c:v>67.33333333333333</c:v>
                </c:pt>
                <c:pt idx="40">
                  <c:v>63.583333333333336</c:v>
                </c:pt>
                <c:pt idx="41">
                  <c:v>64.66666666666667</c:v>
                </c:pt>
                <c:pt idx="42">
                  <c:v>7.083333333333333</c:v>
                </c:pt>
                <c:pt idx="43">
                  <c:v>59.75</c:v>
                </c:pt>
                <c:pt idx="44">
                  <c:v>59.75</c:v>
                </c:pt>
                <c:pt idx="45">
                  <c:v>59.333333333333336</c:v>
                </c:pt>
                <c:pt idx="46">
                  <c:v>52.5</c:v>
                </c:pt>
                <c:pt idx="47">
                  <c:v>53.416666666666664</c:v>
                </c:pt>
                <c:pt idx="48">
                  <c:v>55.083333333333336</c:v>
                </c:pt>
                <c:pt idx="49">
                  <c:v>53.166666666666664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(2)'!$J$4</c:f>
              <c:strCache>
                <c:ptCount val="1"/>
                <c:pt idx="0">
                  <c:v>2011年度(11月5日現在）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(2)'!$B$5:$B$54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(2)'!$J$5:$J$54</c:f>
              <c:numCache>
                <c:ptCount val="50"/>
                <c:pt idx="0">
                  <c:v>361.6666666666667</c:v>
                </c:pt>
                <c:pt idx="1">
                  <c:v>389.02777777777777</c:v>
                </c:pt>
                <c:pt idx="2">
                  <c:v>373.75</c:v>
                </c:pt>
                <c:pt idx="3">
                  <c:v>364.3055555555556</c:v>
                </c:pt>
                <c:pt idx="4">
                  <c:v>261.3888888888889</c:v>
                </c:pt>
                <c:pt idx="5">
                  <c:v>201.94444444444446</c:v>
                </c:pt>
                <c:pt idx="6">
                  <c:v>471.38888888888886</c:v>
                </c:pt>
                <c:pt idx="7">
                  <c:v>376.25</c:v>
                </c:pt>
                <c:pt idx="8">
                  <c:v>167.22222222222223</c:v>
                </c:pt>
                <c:pt idx="9">
                  <c:v>237.2222222222222</c:v>
                </c:pt>
                <c:pt idx="10">
                  <c:v>242.5</c:v>
                </c:pt>
                <c:pt idx="11">
                  <c:v>196.38888888888889</c:v>
                </c:pt>
                <c:pt idx="12">
                  <c:v>229.86111111111111</c:v>
                </c:pt>
                <c:pt idx="13">
                  <c:v>114.44444444444444</c:v>
                </c:pt>
                <c:pt idx="14">
                  <c:v>181.38888888888889</c:v>
                </c:pt>
                <c:pt idx="15">
                  <c:v>139.16666666666666</c:v>
                </c:pt>
                <c:pt idx="16">
                  <c:v>229.58333333333334</c:v>
                </c:pt>
                <c:pt idx="17">
                  <c:v>115</c:v>
                </c:pt>
                <c:pt idx="18">
                  <c:v>126.52777777777777</c:v>
                </c:pt>
                <c:pt idx="19">
                  <c:v>139.30555555555554</c:v>
                </c:pt>
                <c:pt idx="20">
                  <c:v>41.11111111111111</c:v>
                </c:pt>
                <c:pt idx="21">
                  <c:v>145.83333333333331</c:v>
                </c:pt>
                <c:pt idx="22">
                  <c:v>87.08333333333333</c:v>
                </c:pt>
                <c:pt idx="23">
                  <c:v>107.08333333333333</c:v>
                </c:pt>
                <c:pt idx="24">
                  <c:v>72.50000000000001</c:v>
                </c:pt>
                <c:pt idx="25">
                  <c:v>95.69444444444444</c:v>
                </c:pt>
                <c:pt idx="26">
                  <c:v>73.19444444444444</c:v>
                </c:pt>
                <c:pt idx="27">
                  <c:v>71.52777777777777</c:v>
                </c:pt>
                <c:pt idx="28">
                  <c:v>69.44444444444444</c:v>
                </c:pt>
                <c:pt idx="29">
                  <c:v>54.166666666666664</c:v>
                </c:pt>
                <c:pt idx="30">
                  <c:v>67.6388888888889</c:v>
                </c:pt>
                <c:pt idx="31">
                  <c:v>65.69444444444444</c:v>
                </c:pt>
                <c:pt idx="32">
                  <c:v>92.22222222222221</c:v>
                </c:pt>
                <c:pt idx="33">
                  <c:v>69.58333333333333</c:v>
                </c:pt>
                <c:pt idx="34">
                  <c:v>66.24999999999999</c:v>
                </c:pt>
                <c:pt idx="35">
                  <c:v>69.16666666666667</c:v>
                </c:pt>
                <c:pt idx="36">
                  <c:v>69.86111111111111</c:v>
                </c:pt>
                <c:pt idx="37">
                  <c:v>63.333333333333336</c:v>
                </c:pt>
                <c:pt idx="38">
                  <c:v>67.5</c:v>
                </c:pt>
                <c:pt idx="39">
                  <c:v>86.3888888888889</c:v>
                </c:pt>
                <c:pt idx="40">
                  <c:v>58.47222222222223</c:v>
                </c:pt>
                <c:pt idx="41">
                  <c:v>54.861111111111114</c:v>
                </c:pt>
                <c:pt idx="42">
                  <c:v>2.361111111111111</c:v>
                </c:pt>
                <c:pt idx="43">
                  <c:v>35</c:v>
                </c:pt>
                <c:pt idx="44">
                  <c:v>57.638888888888886</c:v>
                </c:pt>
                <c:pt idx="45">
                  <c:v>41.666666666666664</c:v>
                </c:pt>
                <c:pt idx="46">
                  <c:v>47.77777777777777</c:v>
                </c:pt>
                <c:pt idx="47">
                  <c:v>57.083333333333336</c:v>
                </c:pt>
                <c:pt idx="48">
                  <c:v>45.13888888888889</c:v>
                </c:pt>
                <c:pt idx="49">
                  <c:v>40.97222222222222</c:v>
                </c:pt>
              </c:numCache>
            </c:numRef>
          </c:val>
          <c:smooth val="0"/>
        </c:ser>
        <c:axId val="18609844"/>
        <c:axId val="33270869"/>
        <c:axId val="31002366"/>
      </c:line3D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相談件数（月平均）</a:t>
                </a:r>
              </a:p>
            </c:rich>
          </c:tx>
          <c:layout>
            <c:manualLayout>
              <c:xMode val="factor"/>
              <c:yMode val="factor"/>
              <c:x val="0.00725"/>
              <c:y val="-0.2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609844"/>
        <c:crosses val="max"/>
        <c:crossBetween val="between"/>
        <c:dispUnits/>
      </c:valAx>
      <c:serAx>
        <c:axId val="310023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86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114300</xdr:rowOff>
    </xdr:from>
    <xdr:to>
      <xdr:col>18</xdr:col>
      <xdr:colOff>76200</xdr:colOff>
      <xdr:row>38</xdr:row>
      <xdr:rowOff>180975</xdr:rowOff>
    </xdr:to>
    <xdr:pic>
      <xdr:nvPicPr>
        <xdr:cNvPr id="1" name="図 6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0075"/>
          <a:ext cx="10629900" cy="692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1</xdr:row>
      <xdr:rowOff>85725</xdr:rowOff>
    </xdr:from>
    <xdr:to>
      <xdr:col>18</xdr:col>
      <xdr:colOff>533400</xdr:colOff>
      <xdr:row>34</xdr:row>
      <xdr:rowOff>38100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0"/>
          <a:ext cx="2009775" cy="6238875"/>
        </a:xfrm>
        <a:prstGeom prst="rect">
          <a:avLst/>
        </a:prstGeom>
        <a:solidFill>
          <a:srgbClr val="F2F2F2"/>
        </a:solidFill>
        <a:ln w="9525" cmpd="sng">
          <a:noFill/>
        </a:ln>
      </xdr:spPr>
    </xdr:pic>
    <xdr:clientData/>
  </xdr:twoCellAnchor>
  <xdr:twoCellAnchor>
    <xdr:from>
      <xdr:col>6</xdr:col>
      <xdr:colOff>123825</xdr:colOff>
      <xdr:row>7</xdr:row>
      <xdr:rowOff>133350</xdr:rowOff>
    </xdr:from>
    <xdr:to>
      <xdr:col>15</xdr:col>
      <xdr:colOff>314325</xdr:colOff>
      <xdr:row>15</xdr:row>
      <xdr:rowOff>133350</xdr:rowOff>
    </xdr:to>
    <xdr:sp>
      <xdr:nvSpPr>
        <xdr:cNvPr id="3" name="直線コネクタ 12"/>
        <xdr:cNvSpPr>
          <a:spLocks/>
        </xdr:cNvSpPr>
      </xdr:nvSpPr>
      <xdr:spPr>
        <a:xfrm flipV="1">
          <a:off x="3667125" y="1571625"/>
          <a:ext cx="5505450" cy="1524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57150</xdr:rowOff>
    </xdr:from>
    <xdr:to>
      <xdr:col>15</xdr:col>
      <xdr:colOff>295275</xdr:colOff>
      <xdr:row>17</xdr:row>
      <xdr:rowOff>114300</xdr:rowOff>
    </xdr:to>
    <xdr:sp>
      <xdr:nvSpPr>
        <xdr:cNvPr id="4" name="直線コネクタ 14"/>
        <xdr:cNvSpPr>
          <a:spLocks/>
        </xdr:cNvSpPr>
      </xdr:nvSpPr>
      <xdr:spPr>
        <a:xfrm flipV="1">
          <a:off x="4552950" y="2066925"/>
          <a:ext cx="4600575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18</xdr:row>
      <xdr:rowOff>19050</xdr:rowOff>
    </xdr:from>
    <xdr:to>
      <xdr:col>14</xdr:col>
      <xdr:colOff>323850</xdr:colOff>
      <xdr:row>19</xdr:row>
      <xdr:rowOff>133350</xdr:rowOff>
    </xdr:to>
    <xdr:sp>
      <xdr:nvSpPr>
        <xdr:cNvPr id="5" name="直線コネクタ 21"/>
        <xdr:cNvSpPr>
          <a:spLocks/>
        </xdr:cNvSpPr>
      </xdr:nvSpPr>
      <xdr:spPr>
        <a:xfrm flipV="1">
          <a:off x="6000750" y="3552825"/>
          <a:ext cx="25908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16</xdr:row>
      <xdr:rowOff>57150</xdr:rowOff>
    </xdr:from>
    <xdr:to>
      <xdr:col>15</xdr:col>
      <xdr:colOff>266700</xdr:colOff>
      <xdr:row>18</xdr:row>
      <xdr:rowOff>123825</xdr:rowOff>
    </xdr:to>
    <xdr:sp>
      <xdr:nvSpPr>
        <xdr:cNvPr id="6" name="直線コネクタ 24"/>
        <xdr:cNvSpPr>
          <a:spLocks/>
        </xdr:cNvSpPr>
      </xdr:nvSpPr>
      <xdr:spPr>
        <a:xfrm flipV="1">
          <a:off x="5057775" y="3209925"/>
          <a:ext cx="4067175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161925</xdr:rowOff>
    </xdr:from>
    <xdr:to>
      <xdr:col>9</xdr:col>
      <xdr:colOff>485775</xdr:colOff>
      <xdr:row>15</xdr:row>
      <xdr:rowOff>171450</xdr:rowOff>
    </xdr:to>
    <xdr:sp>
      <xdr:nvSpPr>
        <xdr:cNvPr id="7" name="テキスト ボックス 6377"/>
        <xdr:cNvSpPr txBox="1">
          <a:spLocks noChangeArrowheads="1"/>
        </xdr:cNvSpPr>
      </xdr:nvSpPr>
      <xdr:spPr>
        <a:xfrm>
          <a:off x="4905375" y="2743200"/>
          <a:ext cx="8953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361950</xdr:colOff>
      <xdr:row>31</xdr:row>
      <xdr:rowOff>180975</xdr:rowOff>
    </xdr:from>
    <xdr:to>
      <xdr:col>4</xdr:col>
      <xdr:colOff>66675</xdr:colOff>
      <xdr:row>34</xdr:row>
      <xdr:rowOff>0</xdr:rowOff>
    </xdr:to>
    <xdr:sp>
      <xdr:nvSpPr>
        <xdr:cNvPr id="8" name="テキスト ボックス 45"/>
        <xdr:cNvSpPr txBox="1">
          <a:spLocks noChangeArrowheads="1"/>
        </xdr:cNvSpPr>
      </xdr:nvSpPr>
      <xdr:spPr>
        <a:xfrm>
          <a:off x="1543050" y="6191250"/>
          <a:ext cx="8858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14</xdr:col>
      <xdr:colOff>323850</xdr:colOff>
      <xdr:row>18</xdr:row>
      <xdr:rowOff>9525</xdr:rowOff>
    </xdr:from>
    <xdr:to>
      <xdr:col>15</xdr:col>
      <xdr:colOff>314325</xdr:colOff>
      <xdr:row>21</xdr:row>
      <xdr:rowOff>161925</xdr:rowOff>
    </xdr:to>
    <xdr:sp>
      <xdr:nvSpPr>
        <xdr:cNvPr id="9" name="直線コネクタ 65"/>
        <xdr:cNvSpPr>
          <a:spLocks/>
        </xdr:cNvSpPr>
      </xdr:nvSpPr>
      <xdr:spPr>
        <a:xfrm>
          <a:off x="8591550" y="3543300"/>
          <a:ext cx="581025" cy="723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104775</xdr:rowOff>
    </xdr:from>
    <xdr:to>
      <xdr:col>18</xdr:col>
      <xdr:colOff>381000</xdr:colOff>
      <xdr:row>44</xdr:row>
      <xdr:rowOff>180975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0"/>
          <a:ext cx="109537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495300</xdr:colOff>
      <xdr:row>2</xdr:row>
      <xdr:rowOff>161925</xdr:rowOff>
    </xdr:from>
    <xdr:to>
      <xdr:col>19</xdr:col>
      <xdr:colOff>200025</xdr:colOff>
      <xdr:row>35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628650"/>
          <a:ext cx="2066925" cy="6162675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  <xdr:twoCellAnchor>
    <xdr:from>
      <xdr:col>9</xdr:col>
      <xdr:colOff>438150</xdr:colOff>
      <xdr:row>9</xdr:row>
      <xdr:rowOff>9525</xdr:rowOff>
    </xdr:from>
    <xdr:to>
      <xdr:col>15</xdr:col>
      <xdr:colOff>504825</xdr:colOff>
      <xdr:row>23</xdr:row>
      <xdr:rowOff>28575</xdr:rowOff>
    </xdr:to>
    <xdr:sp>
      <xdr:nvSpPr>
        <xdr:cNvPr id="3" name="直線コネクタ 4"/>
        <xdr:cNvSpPr>
          <a:spLocks/>
        </xdr:cNvSpPr>
      </xdr:nvSpPr>
      <xdr:spPr>
        <a:xfrm flipH="1">
          <a:off x="5753100" y="1809750"/>
          <a:ext cx="3609975" cy="2686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438150</xdr:colOff>
      <xdr:row>30</xdr:row>
      <xdr:rowOff>123825</xdr:rowOff>
    </xdr:from>
    <xdr:to>
      <xdr:col>15</xdr:col>
      <xdr:colOff>533400</xdr:colOff>
      <xdr:row>33</xdr:row>
      <xdr:rowOff>171450</xdr:rowOff>
    </xdr:to>
    <xdr:sp>
      <xdr:nvSpPr>
        <xdr:cNvPr id="4" name="直線コネクタ 6"/>
        <xdr:cNvSpPr>
          <a:spLocks/>
        </xdr:cNvSpPr>
      </xdr:nvSpPr>
      <xdr:spPr>
        <a:xfrm flipV="1">
          <a:off x="8115300" y="5924550"/>
          <a:ext cx="1276350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17</xdr:row>
      <xdr:rowOff>104775</xdr:rowOff>
    </xdr:from>
    <xdr:to>
      <xdr:col>15</xdr:col>
      <xdr:colOff>542925</xdr:colOff>
      <xdr:row>22</xdr:row>
      <xdr:rowOff>76200</xdr:rowOff>
    </xdr:to>
    <xdr:sp>
      <xdr:nvSpPr>
        <xdr:cNvPr id="5" name="直線コネクタ 7"/>
        <xdr:cNvSpPr>
          <a:spLocks/>
        </xdr:cNvSpPr>
      </xdr:nvSpPr>
      <xdr:spPr>
        <a:xfrm flipV="1">
          <a:off x="4962525" y="3429000"/>
          <a:ext cx="4438650" cy="923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22</xdr:row>
      <xdr:rowOff>152400</xdr:rowOff>
    </xdr:from>
    <xdr:to>
      <xdr:col>15</xdr:col>
      <xdr:colOff>495300</xdr:colOff>
      <xdr:row>23</xdr:row>
      <xdr:rowOff>28575</xdr:rowOff>
    </xdr:to>
    <xdr:sp>
      <xdr:nvSpPr>
        <xdr:cNvPr id="6" name="直線コネクタ 8"/>
        <xdr:cNvSpPr>
          <a:spLocks/>
        </xdr:cNvSpPr>
      </xdr:nvSpPr>
      <xdr:spPr>
        <a:xfrm flipV="1">
          <a:off x="5981700" y="4429125"/>
          <a:ext cx="337185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57150</xdr:rowOff>
    </xdr:from>
    <xdr:to>
      <xdr:col>15</xdr:col>
      <xdr:colOff>495300</xdr:colOff>
      <xdr:row>14</xdr:row>
      <xdr:rowOff>9525</xdr:rowOff>
    </xdr:to>
    <xdr:sp>
      <xdr:nvSpPr>
        <xdr:cNvPr id="7" name="直線コネクタ 14"/>
        <xdr:cNvSpPr>
          <a:spLocks/>
        </xdr:cNvSpPr>
      </xdr:nvSpPr>
      <xdr:spPr>
        <a:xfrm flipV="1">
          <a:off x="3390900" y="1285875"/>
          <a:ext cx="596265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31</xdr:row>
      <xdr:rowOff>66675</xdr:rowOff>
    </xdr:from>
    <xdr:to>
      <xdr:col>15</xdr:col>
      <xdr:colOff>504825</xdr:colOff>
      <xdr:row>40</xdr:row>
      <xdr:rowOff>171450</xdr:rowOff>
    </xdr:to>
    <xdr:sp>
      <xdr:nvSpPr>
        <xdr:cNvPr id="8" name="直線コネクタ 28"/>
        <xdr:cNvSpPr>
          <a:spLocks/>
        </xdr:cNvSpPr>
      </xdr:nvSpPr>
      <xdr:spPr>
        <a:xfrm flipH="1">
          <a:off x="6877050" y="6057900"/>
          <a:ext cx="2486025" cy="1819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9</xdr:row>
      <xdr:rowOff>123825</xdr:rowOff>
    </xdr:from>
    <xdr:to>
      <xdr:col>15</xdr:col>
      <xdr:colOff>495300</xdr:colOff>
      <xdr:row>24</xdr:row>
      <xdr:rowOff>9525</xdr:rowOff>
    </xdr:to>
    <xdr:sp>
      <xdr:nvSpPr>
        <xdr:cNvPr id="9" name="直線コネクタ 5"/>
        <xdr:cNvSpPr>
          <a:spLocks/>
        </xdr:cNvSpPr>
      </xdr:nvSpPr>
      <xdr:spPr>
        <a:xfrm flipV="1">
          <a:off x="6572250" y="1924050"/>
          <a:ext cx="2781300" cy="2743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39</xdr:row>
      <xdr:rowOff>76200</xdr:rowOff>
    </xdr:from>
    <xdr:to>
      <xdr:col>3</xdr:col>
      <xdr:colOff>285750</xdr:colOff>
      <xdr:row>41</xdr:row>
      <xdr:rowOff>85725</xdr:rowOff>
    </xdr:to>
    <xdr:sp>
      <xdr:nvSpPr>
        <xdr:cNvPr id="10" name="テキスト ボックス 27"/>
        <xdr:cNvSpPr txBox="1">
          <a:spLocks noChangeArrowheads="1"/>
        </xdr:cNvSpPr>
      </xdr:nvSpPr>
      <xdr:spPr>
        <a:xfrm>
          <a:off x="1162050" y="7591425"/>
          <a:ext cx="8953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7</xdr:col>
      <xdr:colOff>38100</xdr:colOff>
      <xdr:row>17</xdr:row>
      <xdr:rowOff>152400</xdr:rowOff>
    </xdr:from>
    <xdr:to>
      <xdr:col>8</xdr:col>
      <xdr:colOff>333375</xdr:colOff>
      <xdr:row>19</xdr:row>
      <xdr:rowOff>161925</xdr:rowOff>
    </xdr:to>
    <xdr:sp>
      <xdr:nvSpPr>
        <xdr:cNvPr id="11" name="テキスト ボックス 29"/>
        <xdr:cNvSpPr txBox="1">
          <a:spLocks noChangeArrowheads="1"/>
        </xdr:cNvSpPr>
      </xdr:nvSpPr>
      <xdr:spPr>
        <a:xfrm>
          <a:off x="4171950" y="3476625"/>
          <a:ext cx="8858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4</xdr:col>
      <xdr:colOff>390525</xdr:colOff>
      <xdr:row>24</xdr:row>
      <xdr:rowOff>28575</xdr:rowOff>
    </xdr:from>
    <xdr:to>
      <xdr:col>6</xdr:col>
      <xdr:colOff>95250</xdr:colOff>
      <xdr:row>26</xdr:row>
      <xdr:rowOff>38100</xdr:rowOff>
    </xdr:to>
    <xdr:sp>
      <xdr:nvSpPr>
        <xdr:cNvPr id="12" name="テキスト ボックス 31"/>
        <xdr:cNvSpPr txBox="1">
          <a:spLocks noChangeArrowheads="1"/>
        </xdr:cNvSpPr>
      </xdr:nvSpPr>
      <xdr:spPr>
        <a:xfrm>
          <a:off x="2752725" y="4686300"/>
          <a:ext cx="8858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114300</xdr:rowOff>
    </xdr:from>
    <xdr:to>
      <xdr:col>18</xdr:col>
      <xdr:colOff>390525</xdr:colOff>
      <xdr:row>45</xdr:row>
      <xdr:rowOff>0</xdr:rowOff>
    </xdr:to>
    <xdr:pic>
      <xdr:nvPicPr>
        <xdr:cNvPr id="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81025"/>
          <a:ext cx="10953750" cy="8077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457200</xdr:colOff>
      <xdr:row>2</xdr:row>
      <xdr:rowOff>95250</xdr:rowOff>
    </xdr:from>
    <xdr:to>
      <xdr:col>20</xdr:col>
      <xdr:colOff>447675</xdr:colOff>
      <xdr:row>34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561975"/>
          <a:ext cx="2057400" cy="617220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  <xdr:twoCellAnchor>
    <xdr:from>
      <xdr:col>10</xdr:col>
      <xdr:colOff>533400</xdr:colOff>
      <xdr:row>8</xdr:row>
      <xdr:rowOff>161925</xdr:rowOff>
    </xdr:from>
    <xdr:to>
      <xdr:col>16</xdr:col>
      <xdr:colOff>438150</xdr:colOff>
      <xdr:row>14</xdr:row>
      <xdr:rowOff>76200</xdr:rowOff>
    </xdr:to>
    <xdr:sp>
      <xdr:nvSpPr>
        <xdr:cNvPr id="3" name="直線コネクタ 3"/>
        <xdr:cNvSpPr>
          <a:spLocks/>
        </xdr:cNvSpPr>
      </xdr:nvSpPr>
      <xdr:spPr>
        <a:xfrm flipH="1">
          <a:off x="6438900" y="1771650"/>
          <a:ext cx="3448050" cy="1057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9</xdr:row>
      <xdr:rowOff>104775</xdr:rowOff>
    </xdr:from>
    <xdr:to>
      <xdr:col>16</xdr:col>
      <xdr:colOff>476250</xdr:colOff>
      <xdr:row>19</xdr:row>
      <xdr:rowOff>95250</xdr:rowOff>
    </xdr:to>
    <xdr:sp>
      <xdr:nvSpPr>
        <xdr:cNvPr id="4" name="直線コネクタ 5"/>
        <xdr:cNvSpPr>
          <a:spLocks/>
        </xdr:cNvSpPr>
      </xdr:nvSpPr>
      <xdr:spPr>
        <a:xfrm flipV="1">
          <a:off x="6800850" y="1905000"/>
          <a:ext cx="3124200" cy="1895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13</xdr:row>
      <xdr:rowOff>19050</xdr:rowOff>
    </xdr:from>
    <xdr:to>
      <xdr:col>16</xdr:col>
      <xdr:colOff>438150</xdr:colOff>
      <xdr:row>29</xdr:row>
      <xdr:rowOff>123825</xdr:rowOff>
    </xdr:to>
    <xdr:sp>
      <xdr:nvSpPr>
        <xdr:cNvPr id="5" name="直線コネクタ 6"/>
        <xdr:cNvSpPr>
          <a:spLocks/>
        </xdr:cNvSpPr>
      </xdr:nvSpPr>
      <xdr:spPr>
        <a:xfrm flipV="1">
          <a:off x="5895975" y="2581275"/>
          <a:ext cx="399097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533400</xdr:colOff>
      <xdr:row>5</xdr:row>
      <xdr:rowOff>180975</xdr:rowOff>
    </xdr:from>
    <xdr:to>
      <xdr:col>16</xdr:col>
      <xdr:colOff>447675</xdr:colOff>
      <xdr:row>15</xdr:row>
      <xdr:rowOff>104775</xdr:rowOff>
    </xdr:to>
    <xdr:sp>
      <xdr:nvSpPr>
        <xdr:cNvPr id="6" name="直線コネクタ 7"/>
        <xdr:cNvSpPr>
          <a:spLocks/>
        </xdr:cNvSpPr>
      </xdr:nvSpPr>
      <xdr:spPr>
        <a:xfrm flipV="1">
          <a:off x="7029450" y="1219200"/>
          <a:ext cx="2867025" cy="1828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542925</xdr:colOff>
      <xdr:row>11</xdr:row>
      <xdr:rowOff>57150</xdr:rowOff>
    </xdr:from>
    <xdr:to>
      <xdr:col>16</xdr:col>
      <xdr:colOff>438150</xdr:colOff>
      <xdr:row>23</xdr:row>
      <xdr:rowOff>161925</xdr:rowOff>
    </xdr:to>
    <xdr:sp>
      <xdr:nvSpPr>
        <xdr:cNvPr id="7" name="直線コネクタ 9"/>
        <xdr:cNvSpPr>
          <a:spLocks/>
        </xdr:cNvSpPr>
      </xdr:nvSpPr>
      <xdr:spPr>
        <a:xfrm flipV="1">
          <a:off x="5267325" y="2238375"/>
          <a:ext cx="4619625" cy="2390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2</xdr:col>
      <xdr:colOff>295275</xdr:colOff>
      <xdr:row>4</xdr:row>
      <xdr:rowOff>85725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590550" y="542925"/>
          <a:ext cx="8858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14</xdr:col>
      <xdr:colOff>552450</xdr:colOff>
      <xdr:row>23</xdr:row>
      <xdr:rowOff>133350</xdr:rowOff>
    </xdr:from>
    <xdr:to>
      <xdr:col>16</xdr:col>
      <xdr:colOff>257175</xdr:colOff>
      <xdr:row>25</xdr:row>
      <xdr:rowOff>152400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8820150" y="4600575"/>
          <a:ext cx="8858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14</xdr:col>
      <xdr:colOff>466725</xdr:colOff>
      <xdr:row>39</xdr:row>
      <xdr:rowOff>161925</xdr:rowOff>
    </xdr:from>
    <xdr:to>
      <xdr:col>16</xdr:col>
      <xdr:colOff>171450</xdr:colOff>
      <xdr:row>41</xdr:row>
      <xdr:rowOff>171450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8734425" y="7677150"/>
          <a:ext cx="8858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304800</xdr:colOff>
      <xdr:row>5</xdr:row>
      <xdr:rowOff>180975</xdr:rowOff>
    </xdr:from>
    <xdr:to>
      <xdr:col>4</xdr:col>
      <xdr:colOff>76200</xdr:colOff>
      <xdr:row>8</xdr:row>
      <xdr:rowOff>76200</xdr:rowOff>
    </xdr:to>
    <xdr:sp>
      <xdr:nvSpPr>
        <xdr:cNvPr id="11" name="円/楕円 20"/>
        <xdr:cNvSpPr>
          <a:spLocks/>
        </xdr:cNvSpPr>
      </xdr:nvSpPr>
      <xdr:spPr>
        <a:xfrm>
          <a:off x="2076450" y="1219200"/>
          <a:ext cx="361950" cy="4667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85725</xdr:rowOff>
    </xdr:from>
    <xdr:to>
      <xdr:col>3</xdr:col>
      <xdr:colOff>561975</xdr:colOff>
      <xdr:row>10</xdr:row>
      <xdr:rowOff>76200</xdr:rowOff>
    </xdr:to>
    <xdr:sp>
      <xdr:nvSpPr>
        <xdr:cNvPr id="12" name="正方形/長方形 21"/>
        <xdr:cNvSpPr>
          <a:spLocks/>
        </xdr:cNvSpPr>
      </xdr:nvSpPr>
      <xdr:spPr>
        <a:xfrm>
          <a:off x="2200275" y="1885950"/>
          <a:ext cx="142875" cy="180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38100</xdr:rowOff>
    </xdr:from>
    <xdr:to>
      <xdr:col>6</xdr:col>
      <xdr:colOff>247650</xdr:colOff>
      <xdr:row>8</xdr:row>
      <xdr:rowOff>0</xdr:rowOff>
    </xdr:to>
    <xdr:sp>
      <xdr:nvSpPr>
        <xdr:cNvPr id="13" name="線吹き出し 1 22"/>
        <xdr:cNvSpPr>
          <a:spLocks/>
        </xdr:cNvSpPr>
      </xdr:nvSpPr>
      <xdr:spPr>
        <a:xfrm>
          <a:off x="3048000" y="1266825"/>
          <a:ext cx="742950" cy="342900"/>
        </a:xfrm>
        <a:prstGeom prst="callout1">
          <a:avLst>
            <a:gd name="adj1" fmla="val -127069"/>
            <a:gd name="adj2" fmla="val 7930"/>
            <a:gd name="adj3" fmla="val -58231"/>
            <a:gd name="adj4" fmla="val 7675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観測値</a:t>
          </a:r>
          <a:r>
            <a:rPr lang="en-US" cap="none" sz="1100" b="0" i="0" u="none" baseline="0">
              <a:solidFill>
                <a:srgbClr val="FFFFFF"/>
              </a:solidFill>
            </a:rPr>
            <a:t>測地</a:t>
          </a:r>
        </a:p>
      </xdr:txBody>
    </xdr:sp>
    <xdr:clientData/>
  </xdr:twoCellAnchor>
  <xdr:twoCellAnchor>
    <xdr:from>
      <xdr:col>5</xdr:col>
      <xdr:colOff>85725</xdr:colOff>
      <xdr:row>8</xdr:row>
      <xdr:rowOff>152400</xdr:rowOff>
    </xdr:from>
    <xdr:to>
      <xdr:col>6</xdr:col>
      <xdr:colOff>238125</xdr:colOff>
      <xdr:row>10</xdr:row>
      <xdr:rowOff>104775</xdr:rowOff>
    </xdr:to>
    <xdr:sp>
      <xdr:nvSpPr>
        <xdr:cNvPr id="14" name="線吹き出し 1 24"/>
        <xdr:cNvSpPr>
          <a:spLocks/>
        </xdr:cNvSpPr>
      </xdr:nvSpPr>
      <xdr:spPr>
        <a:xfrm>
          <a:off x="3038475" y="1762125"/>
          <a:ext cx="742950" cy="333375"/>
        </a:xfrm>
        <a:prstGeom prst="callout1">
          <a:avLst>
            <a:gd name="adj1" fmla="val -127069"/>
            <a:gd name="adj2" fmla="val 7930"/>
            <a:gd name="adj3" fmla="val -58231"/>
            <a:gd name="adj4" fmla="val 7675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推定値</a:t>
          </a:r>
        </a:p>
      </xdr:txBody>
    </xdr:sp>
    <xdr:clientData/>
  </xdr:twoCellAnchor>
  <xdr:twoCellAnchor>
    <xdr:from>
      <xdr:col>4</xdr:col>
      <xdr:colOff>95250</xdr:colOff>
      <xdr:row>19</xdr:row>
      <xdr:rowOff>152400</xdr:rowOff>
    </xdr:from>
    <xdr:to>
      <xdr:col>5</xdr:col>
      <xdr:colOff>295275</xdr:colOff>
      <xdr:row>21</xdr:row>
      <xdr:rowOff>66675</xdr:rowOff>
    </xdr:to>
    <xdr:sp>
      <xdr:nvSpPr>
        <xdr:cNvPr id="15" name="線吹き出し 2 25"/>
        <xdr:cNvSpPr>
          <a:spLocks/>
        </xdr:cNvSpPr>
      </xdr:nvSpPr>
      <xdr:spPr>
        <a:xfrm>
          <a:off x="2457450" y="3857625"/>
          <a:ext cx="790575" cy="295275"/>
        </a:xfrm>
        <a:prstGeom prst="callout2">
          <a:avLst>
            <a:gd name="adj1" fmla="val 117861"/>
            <a:gd name="adj2" fmla="val 108652"/>
            <a:gd name="adj3" fmla="val 92550"/>
            <a:gd name="adj4" fmla="val -2787"/>
            <a:gd name="adj5" fmla="val 52837"/>
            <a:gd name="adj6" fmla="val -2787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回帰平面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C3" sqref="C3:F3"/>
    </sheetView>
  </sheetViews>
  <sheetFormatPr defaultColWidth="9.140625" defaultRowHeight="15"/>
  <cols>
    <col min="2" max="2" width="24.7109375" style="0" bestFit="1" customWidth="1"/>
    <col min="3" max="6" width="9.00390625" style="4" customWidth="1"/>
  </cols>
  <sheetData>
    <row r="1" spans="3:14" ht="13.5">
      <c r="C1" s="4" t="s">
        <v>112</v>
      </c>
      <c r="G1" s="7" t="s">
        <v>113</v>
      </c>
      <c r="H1" s="4"/>
      <c r="I1" s="4"/>
      <c r="L1" s="4"/>
      <c r="M1" s="4"/>
      <c r="N1" s="4"/>
    </row>
    <row r="2" spans="1:14" ht="14.25" thickBot="1">
      <c r="A2" t="s">
        <v>115</v>
      </c>
      <c r="C2" s="4" t="s">
        <v>116</v>
      </c>
      <c r="G2" s="4" t="s">
        <v>114</v>
      </c>
      <c r="H2" s="4"/>
      <c r="I2" s="4"/>
      <c r="L2" s="4"/>
      <c r="M2" s="4"/>
      <c r="N2" s="4"/>
    </row>
    <row r="3" spans="2:6" ht="14.25" thickBot="1">
      <c r="B3" s="1" t="s">
        <v>0</v>
      </c>
      <c r="C3" s="18" t="s">
        <v>1</v>
      </c>
      <c r="D3" s="19"/>
      <c r="E3" s="19"/>
      <c r="F3" s="20"/>
    </row>
    <row r="4" spans="2:6" ht="14.25" thickBot="1">
      <c r="B4" s="3"/>
      <c r="C4" s="8" t="s">
        <v>2</v>
      </c>
      <c r="D4" s="8" t="s">
        <v>3</v>
      </c>
      <c r="E4" s="8" t="s">
        <v>4</v>
      </c>
      <c r="F4" s="8" t="s">
        <v>5</v>
      </c>
    </row>
    <row r="5" spans="2:6" ht="14.25" thickBot="1">
      <c r="B5" s="2" t="s">
        <v>6</v>
      </c>
      <c r="C5" s="5">
        <v>9190</v>
      </c>
      <c r="D5" s="5">
        <v>6376</v>
      </c>
      <c r="E5" s="5">
        <v>2604</v>
      </c>
      <c r="F5" s="5">
        <v>18170</v>
      </c>
    </row>
    <row r="6" spans="2:6" ht="14.25" thickBot="1">
      <c r="B6" s="2" t="s">
        <v>7</v>
      </c>
      <c r="C6" s="5">
        <v>6119</v>
      </c>
      <c r="D6" s="5">
        <v>7753</v>
      </c>
      <c r="E6" s="5">
        <v>2801</v>
      </c>
      <c r="F6" s="5">
        <v>16673</v>
      </c>
    </row>
    <row r="7" spans="2:6" ht="14.25" thickBot="1">
      <c r="B7" s="2" t="s">
        <v>8</v>
      </c>
      <c r="C7" s="5">
        <v>4604</v>
      </c>
      <c r="D7" s="5">
        <v>5171</v>
      </c>
      <c r="E7" s="5">
        <v>2691</v>
      </c>
      <c r="F7" s="5">
        <v>12466</v>
      </c>
    </row>
    <row r="8" spans="2:6" ht="14.25" thickBot="1">
      <c r="B8" s="2" t="s">
        <v>9</v>
      </c>
      <c r="C8" s="5">
        <v>3697</v>
      </c>
      <c r="D8" s="5">
        <v>5203</v>
      </c>
      <c r="E8" s="5">
        <v>2623</v>
      </c>
      <c r="F8" s="5">
        <v>11523</v>
      </c>
    </row>
    <row r="9" spans="2:6" ht="14.25" thickBot="1">
      <c r="B9" s="2" t="s">
        <v>10</v>
      </c>
      <c r="C9" s="5">
        <v>3667</v>
      </c>
      <c r="D9" s="5">
        <v>4109</v>
      </c>
      <c r="E9" s="5">
        <v>1882</v>
      </c>
      <c r="F9" s="5">
        <v>9658</v>
      </c>
    </row>
    <row r="10" spans="2:6" ht="14.25" thickBot="1">
      <c r="B10" s="2" t="s">
        <v>11</v>
      </c>
      <c r="C10" s="5">
        <v>3733</v>
      </c>
      <c r="D10" s="5">
        <v>3378</v>
      </c>
      <c r="E10" s="5">
        <v>1454</v>
      </c>
      <c r="F10" s="5">
        <v>8565</v>
      </c>
    </row>
    <row r="11" spans="2:6" ht="14.25" thickBot="1">
      <c r="B11" s="2" t="s">
        <v>12</v>
      </c>
      <c r="C11" s="5">
        <v>1081</v>
      </c>
      <c r="D11" s="5">
        <v>3067</v>
      </c>
      <c r="E11" s="5">
        <v>3394</v>
      </c>
      <c r="F11" s="5">
        <v>7542</v>
      </c>
    </row>
    <row r="12" spans="2:6" ht="14.25" thickBot="1">
      <c r="B12" s="2" t="s">
        <v>13</v>
      </c>
      <c r="C12" s="5">
        <v>884</v>
      </c>
      <c r="D12" s="5">
        <v>3518</v>
      </c>
      <c r="E12" s="5">
        <v>2709</v>
      </c>
      <c r="F12" s="5">
        <v>7111</v>
      </c>
    </row>
    <row r="13" spans="2:6" ht="14.25" thickBot="1">
      <c r="B13" s="2" t="s">
        <v>14</v>
      </c>
      <c r="C13" s="5">
        <v>2831</v>
      </c>
      <c r="D13" s="5">
        <v>2779</v>
      </c>
      <c r="E13" s="5">
        <v>1204</v>
      </c>
      <c r="F13" s="5">
        <v>6814</v>
      </c>
    </row>
    <row r="14" spans="2:6" ht="14.25" thickBot="1">
      <c r="B14" s="2" t="s">
        <v>15</v>
      </c>
      <c r="C14" s="5">
        <v>2334</v>
      </c>
      <c r="D14" s="5">
        <v>2681</v>
      </c>
      <c r="E14" s="5">
        <v>1708</v>
      </c>
      <c r="F14" s="5">
        <v>6723</v>
      </c>
    </row>
    <row r="15" spans="2:6" ht="14.25" thickBot="1">
      <c r="B15" s="2" t="s">
        <v>16</v>
      </c>
      <c r="C15" s="5">
        <v>2756</v>
      </c>
      <c r="D15" s="5">
        <v>2103</v>
      </c>
      <c r="E15" s="5">
        <v>1746</v>
      </c>
      <c r="F15" s="5">
        <v>6605</v>
      </c>
    </row>
    <row r="16" spans="2:6" ht="14.25" thickBot="1">
      <c r="B16" s="2" t="s">
        <v>17</v>
      </c>
      <c r="C16" s="5">
        <v>2286</v>
      </c>
      <c r="D16" s="5">
        <v>2807</v>
      </c>
      <c r="E16" s="5">
        <v>1414</v>
      </c>
      <c r="F16" s="5">
        <v>6507</v>
      </c>
    </row>
    <row r="17" spans="2:6" ht="14.25" thickBot="1">
      <c r="B17" s="2" t="s">
        <v>18</v>
      </c>
      <c r="C17" s="5">
        <v>1941</v>
      </c>
      <c r="D17" s="5">
        <v>2601</v>
      </c>
      <c r="E17" s="5">
        <v>1655</v>
      </c>
      <c r="F17" s="5">
        <v>6197</v>
      </c>
    </row>
    <row r="18" spans="2:6" ht="14.25" thickBot="1">
      <c r="B18" s="2" t="s">
        <v>19</v>
      </c>
      <c r="C18" s="5">
        <v>1514</v>
      </c>
      <c r="D18" s="5">
        <v>2411</v>
      </c>
      <c r="E18" s="5">
        <v>824</v>
      </c>
      <c r="F18" s="5">
        <v>4749</v>
      </c>
    </row>
    <row r="19" spans="2:6" ht="14.25" thickBot="1">
      <c r="B19" s="2" t="s">
        <v>20</v>
      </c>
      <c r="C19" s="5">
        <v>1161</v>
      </c>
      <c r="D19" s="5">
        <v>2170</v>
      </c>
      <c r="E19" s="5">
        <v>1306</v>
      </c>
      <c r="F19" s="5">
        <v>4637</v>
      </c>
    </row>
    <row r="20" spans="2:6" ht="14.25" thickBot="1">
      <c r="B20" s="2" t="s">
        <v>21</v>
      </c>
      <c r="C20" s="5">
        <v>1629</v>
      </c>
      <c r="D20" s="5">
        <v>1793</v>
      </c>
      <c r="E20" s="5">
        <v>1002</v>
      </c>
      <c r="F20" s="5">
        <v>4424</v>
      </c>
    </row>
    <row r="21" spans="2:6" ht="14.25" thickBot="1">
      <c r="B21" s="2" t="s">
        <v>22</v>
      </c>
      <c r="C21" s="5">
        <v>846</v>
      </c>
      <c r="D21" s="5">
        <v>1905</v>
      </c>
      <c r="E21" s="5">
        <v>1653</v>
      </c>
      <c r="F21" s="5">
        <v>4404</v>
      </c>
    </row>
    <row r="22" spans="2:6" ht="14.25" thickBot="1">
      <c r="B22" s="2" t="s">
        <v>23</v>
      </c>
      <c r="C22" s="5">
        <v>1868</v>
      </c>
      <c r="D22" s="5">
        <v>1658</v>
      </c>
      <c r="E22" s="5">
        <v>828</v>
      </c>
      <c r="F22" s="5">
        <v>4354</v>
      </c>
    </row>
    <row r="23" spans="2:6" ht="14.25" thickBot="1">
      <c r="B23" s="2" t="s">
        <v>24</v>
      </c>
      <c r="C23" s="5">
        <v>1242</v>
      </c>
      <c r="D23" s="5">
        <v>1341</v>
      </c>
      <c r="E23" s="5">
        <v>911</v>
      </c>
      <c r="F23" s="5">
        <v>3494</v>
      </c>
    </row>
    <row r="24" spans="2:6" ht="14.25" thickBot="1">
      <c r="B24" s="2" t="s">
        <v>25</v>
      </c>
      <c r="C24" s="5">
        <v>1006</v>
      </c>
      <c r="D24" s="5">
        <v>1427</v>
      </c>
      <c r="E24" s="5">
        <v>1003</v>
      </c>
      <c r="F24" s="5">
        <v>3436</v>
      </c>
    </row>
    <row r="25" spans="2:6" ht="14.25" thickBot="1">
      <c r="B25" s="2" t="s">
        <v>26</v>
      </c>
      <c r="C25" s="5">
        <v>1513</v>
      </c>
      <c r="D25" s="5">
        <v>1604</v>
      </c>
      <c r="E25" s="5">
        <v>296</v>
      </c>
      <c r="F25" s="5">
        <v>3413</v>
      </c>
    </row>
    <row r="26" spans="2:6" ht="14.25" thickBot="1">
      <c r="B26" s="2" t="s">
        <v>27</v>
      </c>
      <c r="C26" s="5">
        <v>850</v>
      </c>
      <c r="D26" s="5">
        <v>1459</v>
      </c>
      <c r="E26" s="5">
        <v>1050</v>
      </c>
      <c r="F26" s="5">
        <v>3359</v>
      </c>
    </row>
    <row r="27" spans="2:6" ht="14.25" thickBot="1">
      <c r="B27" s="2" t="s">
        <v>28</v>
      </c>
      <c r="C27" s="5">
        <v>1242</v>
      </c>
      <c r="D27" s="5">
        <v>1295</v>
      </c>
      <c r="E27" s="5">
        <v>627</v>
      </c>
      <c r="F27" s="5">
        <v>3164</v>
      </c>
    </row>
    <row r="28" spans="2:6" ht="14.25" thickBot="1">
      <c r="B28" s="2" t="s">
        <v>29</v>
      </c>
      <c r="C28" s="5">
        <v>854</v>
      </c>
      <c r="D28" s="5">
        <v>1399</v>
      </c>
      <c r="E28" s="5">
        <v>771</v>
      </c>
      <c r="F28" s="5">
        <v>3024</v>
      </c>
    </row>
    <row r="29" spans="2:6" ht="14.25" thickBot="1">
      <c r="B29" s="2" t="s">
        <v>30</v>
      </c>
      <c r="C29" s="5">
        <v>1236</v>
      </c>
      <c r="D29" s="5">
        <v>1222</v>
      </c>
      <c r="E29" s="5">
        <v>522</v>
      </c>
      <c r="F29" s="5">
        <v>2980</v>
      </c>
    </row>
    <row r="30" spans="2:6" ht="14.25" thickBot="1">
      <c r="B30" s="2" t="s">
        <v>31</v>
      </c>
      <c r="C30" s="5">
        <v>866</v>
      </c>
      <c r="D30" s="5">
        <v>1006</v>
      </c>
      <c r="E30" s="5">
        <v>689</v>
      </c>
      <c r="F30" s="5">
        <v>2561</v>
      </c>
    </row>
    <row r="31" spans="2:6" ht="14.25" thickBot="1">
      <c r="B31" s="2" t="s">
        <v>32</v>
      </c>
      <c r="C31" s="5">
        <v>830</v>
      </c>
      <c r="D31" s="5">
        <v>1157</v>
      </c>
      <c r="E31" s="5">
        <v>527</v>
      </c>
      <c r="F31" s="5">
        <v>2514</v>
      </c>
    </row>
    <row r="32" spans="2:6" ht="14.25" thickBot="1">
      <c r="B32" s="2" t="s">
        <v>33</v>
      </c>
      <c r="C32" s="5">
        <v>1124</v>
      </c>
      <c r="D32" s="5">
        <v>854</v>
      </c>
      <c r="E32" s="5">
        <v>515</v>
      </c>
      <c r="F32" s="5">
        <v>2493</v>
      </c>
    </row>
    <row r="33" spans="2:6" ht="14.25" thickBot="1">
      <c r="B33" s="2" t="s">
        <v>34</v>
      </c>
      <c r="C33" s="5">
        <v>946</v>
      </c>
      <c r="D33" s="5">
        <v>1043</v>
      </c>
      <c r="E33" s="5">
        <v>500</v>
      </c>
      <c r="F33" s="5">
        <v>2489</v>
      </c>
    </row>
    <row r="34" spans="2:6" ht="14.25" thickBot="1">
      <c r="B34" s="2" t="s">
        <v>35</v>
      </c>
      <c r="C34" s="5">
        <v>965</v>
      </c>
      <c r="D34" s="5">
        <v>1092</v>
      </c>
      <c r="E34" s="5">
        <v>390</v>
      </c>
      <c r="F34" s="5">
        <v>2447</v>
      </c>
    </row>
    <row r="35" spans="2:6" ht="14.25" thickBot="1">
      <c r="B35" s="2" t="s">
        <v>36</v>
      </c>
      <c r="C35" s="5">
        <v>931</v>
      </c>
      <c r="D35" s="5">
        <v>913</v>
      </c>
      <c r="E35" s="5">
        <v>487</v>
      </c>
      <c r="F35" s="5">
        <v>2331</v>
      </c>
    </row>
    <row r="36" spans="2:6" ht="14.25" thickBot="1">
      <c r="B36" s="2" t="s">
        <v>37</v>
      </c>
      <c r="C36" s="5">
        <v>945</v>
      </c>
      <c r="D36" s="5">
        <v>888</v>
      </c>
      <c r="E36" s="5">
        <v>473</v>
      </c>
      <c r="F36" s="5">
        <v>2306</v>
      </c>
    </row>
    <row r="37" spans="2:6" ht="14.25" thickBot="1">
      <c r="B37" s="2" t="s">
        <v>38</v>
      </c>
      <c r="C37" s="5">
        <v>700</v>
      </c>
      <c r="D37" s="5">
        <v>939</v>
      </c>
      <c r="E37" s="5">
        <v>664</v>
      </c>
      <c r="F37" s="5">
        <v>2303</v>
      </c>
    </row>
    <row r="38" spans="2:6" ht="14.25" thickBot="1">
      <c r="B38" s="2" t="s">
        <v>39</v>
      </c>
      <c r="C38" s="5">
        <v>852</v>
      </c>
      <c r="D38" s="5">
        <v>948</v>
      </c>
      <c r="E38" s="5">
        <v>501</v>
      </c>
      <c r="F38" s="5">
        <v>2301</v>
      </c>
    </row>
    <row r="39" spans="2:6" ht="14.25" thickBot="1">
      <c r="B39" s="2" t="s">
        <v>40</v>
      </c>
      <c r="C39" s="5">
        <v>886</v>
      </c>
      <c r="D39" s="5">
        <v>894</v>
      </c>
      <c r="E39" s="5">
        <v>477</v>
      </c>
      <c r="F39" s="5">
        <v>2257</v>
      </c>
    </row>
    <row r="40" spans="2:6" ht="14.25" thickBot="1">
      <c r="B40" s="2" t="s">
        <v>41</v>
      </c>
      <c r="C40" s="5">
        <v>830</v>
      </c>
      <c r="D40" s="5">
        <v>927</v>
      </c>
      <c r="E40" s="5">
        <v>498</v>
      </c>
      <c r="F40" s="5">
        <v>2255</v>
      </c>
    </row>
    <row r="41" spans="2:6" ht="14.25" thickBot="1">
      <c r="B41" s="2" t="s">
        <v>42</v>
      </c>
      <c r="C41" s="5">
        <v>816</v>
      </c>
      <c r="D41" s="5">
        <v>852</v>
      </c>
      <c r="E41" s="5">
        <v>503</v>
      </c>
      <c r="F41" s="5">
        <v>2171</v>
      </c>
    </row>
    <row r="42" spans="2:6" ht="14.25" thickBot="1">
      <c r="B42" s="2" t="s">
        <v>43</v>
      </c>
      <c r="C42" s="5">
        <v>746</v>
      </c>
      <c r="D42" s="5">
        <v>920</v>
      </c>
      <c r="E42" s="5">
        <v>456</v>
      </c>
      <c r="F42" s="5">
        <v>2122</v>
      </c>
    </row>
    <row r="43" spans="2:6" ht="14.25" thickBot="1">
      <c r="B43" s="2" t="s">
        <v>44</v>
      </c>
      <c r="C43" s="5">
        <v>682</v>
      </c>
      <c r="D43" s="5">
        <v>841</v>
      </c>
      <c r="E43" s="5">
        <v>486</v>
      </c>
      <c r="F43" s="5">
        <v>2009</v>
      </c>
    </row>
    <row r="44" spans="2:6" ht="14.25" thickBot="1">
      <c r="B44" s="2" t="s">
        <v>45</v>
      </c>
      <c r="C44" s="5">
        <v>575</v>
      </c>
      <c r="D44" s="5">
        <v>808</v>
      </c>
      <c r="E44" s="5">
        <v>622</v>
      </c>
      <c r="F44" s="5">
        <v>2005</v>
      </c>
    </row>
    <row r="45" spans="2:6" ht="14.25" thickBot="1">
      <c r="B45" s="2" t="s">
        <v>46</v>
      </c>
      <c r="C45" s="5">
        <v>756</v>
      </c>
      <c r="D45" s="5">
        <v>763</v>
      </c>
      <c r="E45" s="5">
        <v>421</v>
      </c>
      <c r="F45" s="5">
        <v>1940</v>
      </c>
    </row>
    <row r="46" spans="2:6" ht="14.25" thickBot="1">
      <c r="B46" s="2" t="s">
        <v>47</v>
      </c>
      <c r="C46" s="5">
        <v>767</v>
      </c>
      <c r="D46" s="5">
        <v>776</v>
      </c>
      <c r="E46" s="5">
        <v>395</v>
      </c>
      <c r="F46" s="5">
        <v>1938</v>
      </c>
    </row>
    <row r="47" spans="2:6" ht="14.25" thickBot="1">
      <c r="B47" s="2" t="s">
        <v>48</v>
      </c>
      <c r="C47" s="5">
        <v>1732</v>
      </c>
      <c r="D47" s="5">
        <v>85</v>
      </c>
      <c r="E47" s="5">
        <v>17</v>
      </c>
      <c r="F47" s="5">
        <v>1834</v>
      </c>
    </row>
    <row r="48" spans="2:6" ht="14.25" thickBot="1">
      <c r="B48" s="2" t="s">
        <v>49</v>
      </c>
      <c r="C48" s="5">
        <v>851</v>
      </c>
      <c r="D48" s="5">
        <v>717</v>
      </c>
      <c r="E48" s="5">
        <v>252</v>
      </c>
      <c r="F48" s="5">
        <v>1820</v>
      </c>
    </row>
    <row r="49" spans="2:6" ht="14.25" thickBot="1">
      <c r="B49" s="2" t="s">
        <v>50</v>
      </c>
      <c r="C49" s="5">
        <v>628</v>
      </c>
      <c r="D49" s="5">
        <v>717</v>
      </c>
      <c r="E49" s="5">
        <v>415</v>
      </c>
      <c r="F49" s="5">
        <v>1760</v>
      </c>
    </row>
    <row r="50" spans="2:6" ht="14.25" thickBot="1">
      <c r="B50" s="2" t="s">
        <v>51</v>
      </c>
      <c r="C50" s="5">
        <v>665</v>
      </c>
      <c r="D50" s="5">
        <v>712</v>
      </c>
      <c r="E50" s="5">
        <v>300</v>
      </c>
      <c r="F50" s="5">
        <v>1677</v>
      </c>
    </row>
    <row r="51" spans="2:6" ht="14.25" thickBot="1">
      <c r="B51" s="2" t="s">
        <v>52</v>
      </c>
      <c r="C51" s="5">
        <v>624</v>
      </c>
      <c r="D51" s="5">
        <v>630</v>
      </c>
      <c r="E51" s="5">
        <v>344</v>
      </c>
      <c r="F51" s="5">
        <v>1598</v>
      </c>
    </row>
    <row r="52" spans="2:6" ht="14.25" thickBot="1">
      <c r="B52" s="2" t="s">
        <v>53</v>
      </c>
      <c r="C52" s="5">
        <v>495</v>
      </c>
      <c r="D52" s="5">
        <v>641</v>
      </c>
      <c r="E52" s="5">
        <v>411</v>
      </c>
      <c r="F52" s="5">
        <v>1547</v>
      </c>
    </row>
    <row r="53" spans="2:6" ht="14.25" thickBot="1">
      <c r="B53" s="2" t="s">
        <v>54</v>
      </c>
      <c r="C53" s="5">
        <v>543</v>
      </c>
      <c r="D53" s="5">
        <v>661</v>
      </c>
      <c r="E53" s="5">
        <v>325</v>
      </c>
      <c r="F53" s="5">
        <v>1529</v>
      </c>
    </row>
    <row r="54" spans="2:6" ht="14.25" thickBot="1">
      <c r="B54" s="2" t="s">
        <v>55</v>
      </c>
      <c r="C54" s="5">
        <v>589</v>
      </c>
      <c r="D54" s="5">
        <v>638</v>
      </c>
      <c r="E54" s="5">
        <v>295</v>
      </c>
      <c r="F54" s="5">
        <v>1522</v>
      </c>
    </row>
    <row r="55" spans="2:6" ht="14.25" thickBot="1">
      <c r="B55" s="2" t="s">
        <v>5</v>
      </c>
      <c r="C55" s="5">
        <v>80428</v>
      </c>
      <c r="D55" s="5">
        <v>91652</v>
      </c>
      <c r="E55" s="5">
        <v>49641</v>
      </c>
      <c r="F55" s="5">
        <v>221721</v>
      </c>
    </row>
  </sheetData>
  <sheetProtection/>
  <mergeCells count="1">
    <mergeCell ref="C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7" width="9.00390625" style="4" customWidth="1"/>
    <col min="8" max="10" width="9.00390625" style="6" customWidth="1"/>
  </cols>
  <sheetData>
    <row r="1" spans="3:17" ht="13.5">
      <c r="C1" s="4" t="s">
        <v>112</v>
      </c>
      <c r="G1" s="7" t="s">
        <v>113</v>
      </c>
      <c r="K1" s="4"/>
      <c r="L1" s="4"/>
      <c r="O1" s="4"/>
      <c r="P1" s="4"/>
      <c r="Q1" s="4"/>
    </row>
    <row r="2" spans="1:17" ht="14.25" thickBot="1">
      <c r="A2" t="s">
        <v>115</v>
      </c>
      <c r="C2" s="4" t="s">
        <v>116</v>
      </c>
      <c r="G2" s="4" t="s">
        <v>114</v>
      </c>
      <c r="K2" s="4"/>
      <c r="L2" s="4"/>
      <c r="O2" s="4"/>
      <c r="P2" s="4"/>
      <c r="Q2" s="4"/>
    </row>
    <row r="3" spans="1:8" ht="14.25" thickBot="1">
      <c r="A3" s="9"/>
      <c r="B3" s="1" t="s">
        <v>0</v>
      </c>
      <c r="C3" s="18" t="s">
        <v>1</v>
      </c>
      <c r="D3" s="19"/>
      <c r="E3" s="19"/>
      <c r="F3" s="20"/>
      <c r="H3" s="6" t="s">
        <v>108</v>
      </c>
    </row>
    <row r="4" spans="1:17" ht="41.25" thickBot="1">
      <c r="A4" s="10" t="s">
        <v>56</v>
      </c>
      <c r="B4" s="3"/>
      <c r="C4" s="8" t="s">
        <v>2</v>
      </c>
      <c r="D4" s="8" t="s">
        <v>3</v>
      </c>
      <c r="E4" s="8" t="s">
        <v>4</v>
      </c>
      <c r="F4" s="8" t="s">
        <v>5</v>
      </c>
      <c r="H4" s="12" t="s">
        <v>110</v>
      </c>
      <c r="I4" s="12" t="s">
        <v>111</v>
      </c>
      <c r="J4" s="12" t="s">
        <v>109</v>
      </c>
      <c r="L4" s="14" t="s">
        <v>120</v>
      </c>
      <c r="M4" s="14" t="s">
        <v>121</v>
      </c>
      <c r="N4" s="14" t="s">
        <v>122</v>
      </c>
      <c r="P4" s="14" t="s">
        <v>137</v>
      </c>
      <c r="Q4" s="14" t="s">
        <v>138</v>
      </c>
    </row>
    <row r="5" spans="1:17" ht="14.25" thickBot="1">
      <c r="A5" s="11" t="s">
        <v>57</v>
      </c>
      <c r="B5" s="2" t="s">
        <v>6</v>
      </c>
      <c r="C5" s="5">
        <v>9190</v>
      </c>
      <c r="D5" s="5">
        <v>6376</v>
      </c>
      <c r="E5" s="5">
        <v>2604</v>
      </c>
      <c r="F5" s="5">
        <v>18170</v>
      </c>
      <c r="H5" s="6">
        <f>C5/12</f>
        <v>765.8333333333334</v>
      </c>
      <c r="I5" s="6">
        <f>D5/12</f>
        <v>531.3333333333334</v>
      </c>
      <c r="J5" s="6">
        <f>E5/219*365/12</f>
        <v>361.6666666666667</v>
      </c>
      <c r="L5">
        <f>RANK(H5,H$5:H$54,0)</f>
        <v>1</v>
      </c>
      <c r="M5">
        <f>RANK(I5,I$5:I$54,0)</f>
        <v>2</v>
      </c>
      <c r="N5">
        <f>RANK(J5,J$5:J$54,0)</f>
        <v>6</v>
      </c>
      <c r="P5">
        <f>L5-M5</f>
        <v>-1</v>
      </c>
      <c r="Q5">
        <f>M5-N5</f>
        <v>-4</v>
      </c>
    </row>
    <row r="6" spans="1:17" ht="14.25" thickBot="1">
      <c r="A6" s="11" t="s">
        <v>58</v>
      </c>
      <c r="B6" s="2" t="s">
        <v>7</v>
      </c>
      <c r="C6" s="5">
        <v>6119</v>
      </c>
      <c r="D6" s="5">
        <v>7753</v>
      </c>
      <c r="E6" s="5">
        <v>2801</v>
      </c>
      <c r="F6" s="5">
        <v>16673</v>
      </c>
      <c r="H6" s="6">
        <f aca="true" t="shared" si="0" ref="H6:I55">C6/12</f>
        <v>509.9166666666667</v>
      </c>
      <c r="I6" s="6">
        <f t="shared" si="0"/>
        <v>646.0833333333334</v>
      </c>
      <c r="J6" s="6">
        <f aca="true" t="shared" si="1" ref="J6:J55">E6/219*365/12</f>
        <v>389.02777777777777</v>
      </c>
      <c r="L6">
        <f aca="true" t="shared" si="2" ref="L6:L54">RANK(H6,H$5:H$54,0)</f>
        <v>2</v>
      </c>
      <c r="M6">
        <f aca="true" t="shared" si="3" ref="M6:M54">RANK(I6,I$5:I$54,0)</f>
        <v>1</v>
      </c>
      <c r="N6">
        <f aca="true" t="shared" si="4" ref="N6:N54">RANK(J6,J$5:J$54,0)</f>
        <v>2</v>
      </c>
      <c r="P6">
        <f aca="true" t="shared" si="5" ref="P6:P54">L6-M6</f>
        <v>1</v>
      </c>
      <c r="Q6">
        <f aca="true" t="shared" si="6" ref="Q6:Q54">M6-N6</f>
        <v>-1</v>
      </c>
    </row>
    <row r="7" spans="1:17" ht="14.25" thickBot="1">
      <c r="A7" s="11" t="s">
        <v>59</v>
      </c>
      <c r="B7" s="2" t="s">
        <v>8</v>
      </c>
      <c r="C7" s="5">
        <v>4604</v>
      </c>
      <c r="D7" s="5">
        <v>5171</v>
      </c>
      <c r="E7" s="5">
        <v>2691</v>
      </c>
      <c r="F7" s="5">
        <v>12466</v>
      </c>
      <c r="H7" s="6">
        <f t="shared" si="0"/>
        <v>383.6666666666667</v>
      </c>
      <c r="I7" s="6">
        <f t="shared" si="0"/>
        <v>430.9166666666667</v>
      </c>
      <c r="J7" s="6">
        <f t="shared" si="1"/>
        <v>373.75</v>
      </c>
      <c r="L7">
        <f t="shared" si="2"/>
        <v>3</v>
      </c>
      <c r="M7">
        <f t="shared" si="3"/>
        <v>4</v>
      </c>
      <c r="N7">
        <f t="shared" si="4"/>
        <v>4</v>
      </c>
      <c r="P7">
        <f t="shared" si="5"/>
        <v>-1</v>
      </c>
      <c r="Q7">
        <f t="shared" si="6"/>
        <v>0</v>
      </c>
    </row>
    <row r="8" spans="1:17" ht="14.25" thickBot="1">
      <c r="A8" s="11" t="s">
        <v>60</v>
      </c>
      <c r="B8" s="2" t="s">
        <v>9</v>
      </c>
      <c r="C8" s="5">
        <v>3697</v>
      </c>
      <c r="D8" s="5">
        <v>5203</v>
      </c>
      <c r="E8" s="5">
        <v>2623</v>
      </c>
      <c r="F8" s="5">
        <v>11523</v>
      </c>
      <c r="H8" s="6">
        <f t="shared" si="0"/>
        <v>308.0833333333333</v>
      </c>
      <c r="I8" s="6">
        <f t="shared" si="0"/>
        <v>433.5833333333333</v>
      </c>
      <c r="J8" s="6">
        <f t="shared" si="1"/>
        <v>364.3055555555556</v>
      </c>
      <c r="L8">
        <f t="shared" si="2"/>
        <v>5</v>
      </c>
      <c r="M8">
        <f t="shared" si="3"/>
        <v>3</v>
      </c>
      <c r="N8">
        <f t="shared" si="4"/>
        <v>5</v>
      </c>
      <c r="P8">
        <f t="shared" si="5"/>
        <v>2</v>
      </c>
      <c r="Q8">
        <f t="shared" si="6"/>
        <v>-2</v>
      </c>
    </row>
    <row r="9" spans="1:17" ht="14.25" thickBot="1">
      <c r="A9" s="11" t="s">
        <v>61</v>
      </c>
      <c r="B9" s="2" t="s">
        <v>10</v>
      </c>
      <c r="C9" s="5">
        <v>3667</v>
      </c>
      <c r="D9" s="5">
        <v>4109</v>
      </c>
      <c r="E9" s="5">
        <v>1882</v>
      </c>
      <c r="F9" s="5">
        <v>9658</v>
      </c>
      <c r="H9" s="6">
        <f t="shared" si="0"/>
        <v>305.5833333333333</v>
      </c>
      <c r="I9" s="6">
        <f t="shared" si="0"/>
        <v>342.4166666666667</v>
      </c>
      <c r="J9" s="6">
        <f t="shared" si="1"/>
        <v>261.3888888888889</v>
      </c>
      <c r="L9">
        <f t="shared" si="2"/>
        <v>6</v>
      </c>
      <c r="M9">
        <f t="shared" si="3"/>
        <v>5</v>
      </c>
      <c r="N9">
        <f t="shared" si="4"/>
        <v>7</v>
      </c>
      <c r="P9">
        <f t="shared" si="5"/>
        <v>1</v>
      </c>
      <c r="Q9">
        <f t="shared" si="6"/>
        <v>-2</v>
      </c>
    </row>
    <row r="10" spans="1:17" ht="14.25" thickBot="1">
      <c r="A10" s="11" t="s">
        <v>62</v>
      </c>
      <c r="B10" s="2" t="s">
        <v>11</v>
      </c>
      <c r="C10" s="5">
        <v>3733</v>
      </c>
      <c r="D10" s="5">
        <v>3378</v>
      </c>
      <c r="E10" s="5">
        <v>1454</v>
      </c>
      <c r="F10" s="5">
        <v>8565</v>
      </c>
      <c r="H10" s="6">
        <f t="shared" si="0"/>
        <v>311.0833333333333</v>
      </c>
      <c r="I10" s="6">
        <f t="shared" si="0"/>
        <v>281.5</v>
      </c>
      <c r="J10" s="6">
        <f t="shared" si="1"/>
        <v>201.94444444444446</v>
      </c>
      <c r="L10">
        <f t="shared" si="2"/>
        <v>4</v>
      </c>
      <c r="M10">
        <f t="shared" si="3"/>
        <v>7</v>
      </c>
      <c r="N10">
        <f t="shared" si="4"/>
        <v>12</v>
      </c>
      <c r="P10">
        <f t="shared" si="5"/>
        <v>-3</v>
      </c>
      <c r="Q10">
        <f t="shared" si="6"/>
        <v>-5</v>
      </c>
    </row>
    <row r="11" spans="1:17" ht="14.25" thickBot="1">
      <c r="A11" s="11" t="s">
        <v>63</v>
      </c>
      <c r="B11" s="2" t="s">
        <v>12</v>
      </c>
      <c r="C11" s="5">
        <v>1081</v>
      </c>
      <c r="D11" s="5">
        <v>3067</v>
      </c>
      <c r="E11" s="5">
        <v>3394</v>
      </c>
      <c r="F11" s="5">
        <v>7542</v>
      </c>
      <c r="H11" s="6">
        <f t="shared" si="0"/>
        <v>90.08333333333333</v>
      </c>
      <c r="I11" s="6">
        <f t="shared" si="0"/>
        <v>255.58333333333334</v>
      </c>
      <c r="J11" s="6">
        <f t="shared" si="1"/>
        <v>471.38888888888886</v>
      </c>
      <c r="L11">
        <f t="shared" si="2"/>
        <v>22</v>
      </c>
      <c r="M11">
        <f t="shared" si="3"/>
        <v>8</v>
      </c>
      <c r="N11">
        <f t="shared" si="4"/>
        <v>1</v>
      </c>
      <c r="P11">
        <f t="shared" si="5"/>
        <v>14</v>
      </c>
      <c r="Q11">
        <f t="shared" si="6"/>
        <v>7</v>
      </c>
    </row>
    <row r="12" spans="1:17" ht="14.25" thickBot="1">
      <c r="A12" s="11" t="s">
        <v>64</v>
      </c>
      <c r="B12" s="2" t="s">
        <v>13</v>
      </c>
      <c r="C12" s="5">
        <v>884</v>
      </c>
      <c r="D12" s="5">
        <v>3518</v>
      </c>
      <c r="E12" s="5">
        <v>2709</v>
      </c>
      <c r="F12" s="5">
        <v>7111</v>
      </c>
      <c r="H12" s="6">
        <f t="shared" si="0"/>
        <v>73.66666666666667</v>
      </c>
      <c r="I12" s="6">
        <f t="shared" si="0"/>
        <v>293.1666666666667</v>
      </c>
      <c r="J12" s="6">
        <f t="shared" si="1"/>
        <v>376.25</v>
      </c>
      <c r="L12">
        <f t="shared" si="2"/>
        <v>29</v>
      </c>
      <c r="M12">
        <f t="shared" si="3"/>
        <v>6</v>
      </c>
      <c r="N12">
        <f t="shared" si="4"/>
        <v>3</v>
      </c>
      <c r="P12">
        <f t="shared" si="5"/>
        <v>23</v>
      </c>
      <c r="Q12">
        <f t="shared" si="6"/>
        <v>3</v>
      </c>
    </row>
    <row r="13" spans="1:17" ht="14.25" thickBot="1">
      <c r="A13" s="11" t="s">
        <v>65</v>
      </c>
      <c r="B13" s="2" t="s">
        <v>14</v>
      </c>
      <c r="C13" s="5">
        <v>2831</v>
      </c>
      <c r="D13" s="5">
        <v>2779</v>
      </c>
      <c r="E13" s="5">
        <v>1204</v>
      </c>
      <c r="F13" s="5">
        <v>6814</v>
      </c>
      <c r="H13" s="6">
        <f t="shared" si="0"/>
        <v>235.91666666666666</v>
      </c>
      <c r="I13" s="6">
        <f t="shared" si="0"/>
        <v>231.58333333333334</v>
      </c>
      <c r="J13" s="6">
        <f t="shared" si="1"/>
        <v>167.22222222222223</v>
      </c>
      <c r="L13">
        <f t="shared" si="2"/>
        <v>7</v>
      </c>
      <c r="M13">
        <f t="shared" si="3"/>
        <v>10</v>
      </c>
      <c r="N13">
        <f t="shared" si="4"/>
        <v>15</v>
      </c>
      <c r="P13">
        <f t="shared" si="5"/>
        <v>-3</v>
      </c>
      <c r="Q13">
        <f t="shared" si="6"/>
        <v>-5</v>
      </c>
    </row>
    <row r="14" spans="1:17" ht="14.25" thickBot="1">
      <c r="A14" s="11" t="s">
        <v>66</v>
      </c>
      <c r="B14" s="2" t="s">
        <v>15</v>
      </c>
      <c r="C14" s="5">
        <v>2334</v>
      </c>
      <c r="D14" s="5">
        <v>2681</v>
      </c>
      <c r="E14" s="5">
        <v>1708</v>
      </c>
      <c r="F14" s="5">
        <v>6723</v>
      </c>
      <c r="H14" s="6">
        <f t="shared" si="0"/>
        <v>194.5</v>
      </c>
      <c r="I14" s="6">
        <f t="shared" si="0"/>
        <v>223.41666666666666</v>
      </c>
      <c r="J14" s="6">
        <f t="shared" si="1"/>
        <v>237.2222222222222</v>
      </c>
      <c r="L14">
        <f t="shared" si="2"/>
        <v>9</v>
      </c>
      <c r="M14">
        <f t="shared" si="3"/>
        <v>11</v>
      </c>
      <c r="N14">
        <f t="shared" si="4"/>
        <v>9</v>
      </c>
      <c r="P14">
        <f t="shared" si="5"/>
        <v>-2</v>
      </c>
      <c r="Q14">
        <f t="shared" si="6"/>
        <v>2</v>
      </c>
    </row>
    <row r="15" spans="1:17" ht="14.25" thickBot="1">
      <c r="A15" s="11" t="s">
        <v>67</v>
      </c>
      <c r="B15" s="2" t="s">
        <v>16</v>
      </c>
      <c r="C15" s="5">
        <v>2756</v>
      </c>
      <c r="D15" s="5">
        <v>2103</v>
      </c>
      <c r="E15" s="5">
        <v>1746</v>
      </c>
      <c r="F15" s="5">
        <v>6605</v>
      </c>
      <c r="H15" s="6">
        <f t="shared" si="0"/>
        <v>229.66666666666666</v>
      </c>
      <c r="I15" s="6">
        <f t="shared" si="0"/>
        <v>175.25</v>
      </c>
      <c r="J15" s="6">
        <f t="shared" si="1"/>
        <v>242.5</v>
      </c>
      <c r="L15">
        <f t="shared" si="2"/>
        <v>8</v>
      </c>
      <c r="M15">
        <f t="shared" si="3"/>
        <v>15</v>
      </c>
      <c r="N15">
        <f t="shared" si="4"/>
        <v>8</v>
      </c>
      <c r="P15">
        <f t="shared" si="5"/>
        <v>-7</v>
      </c>
      <c r="Q15">
        <f t="shared" si="6"/>
        <v>7</v>
      </c>
    </row>
    <row r="16" spans="1:17" ht="14.25" thickBot="1">
      <c r="A16" s="11" t="s">
        <v>68</v>
      </c>
      <c r="B16" s="2" t="s">
        <v>17</v>
      </c>
      <c r="C16" s="5">
        <v>2286</v>
      </c>
      <c r="D16" s="5">
        <v>2807</v>
      </c>
      <c r="E16" s="5">
        <v>1414</v>
      </c>
      <c r="F16" s="5">
        <v>6507</v>
      </c>
      <c r="H16" s="6">
        <f t="shared" si="0"/>
        <v>190.5</v>
      </c>
      <c r="I16" s="6">
        <f t="shared" si="0"/>
        <v>233.91666666666666</v>
      </c>
      <c r="J16" s="6">
        <f t="shared" si="1"/>
        <v>196.38888888888889</v>
      </c>
      <c r="L16">
        <f t="shared" si="2"/>
        <v>10</v>
      </c>
      <c r="M16">
        <f t="shared" si="3"/>
        <v>9</v>
      </c>
      <c r="N16">
        <f t="shared" si="4"/>
        <v>13</v>
      </c>
      <c r="P16">
        <f t="shared" si="5"/>
        <v>1</v>
      </c>
      <c r="Q16">
        <f t="shared" si="6"/>
        <v>-4</v>
      </c>
    </row>
    <row r="17" spans="1:17" ht="14.25" thickBot="1">
      <c r="A17" s="11" t="s">
        <v>69</v>
      </c>
      <c r="B17" s="2" t="s">
        <v>18</v>
      </c>
      <c r="C17" s="5">
        <v>1941</v>
      </c>
      <c r="D17" s="5">
        <v>2601</v>
      </c>
      <c r="E17" s="5">
        <v>1655</v>
      </c>
      <c r="F17" s="5">
        <v>6197</v>
      </c>
      <c r="H17" s="6">
        <f t="shared" si="0"/>
        <v>161.75</v>
      </c>
      <c r="I17" s="6">
        <f t="shared" si="0"/>
        <v>216.75</v>
      </c>
      <c r="J17" s="6">
        <f t="shared" si="1"/>
        <v>229.86111111111111</v>
      </c>
      <c r="L17">
        <f t="shared" si="2"/>
        <v>11</v>
      </c>
      <c r="M17">
        <f t="shared" si="3"/>
        <v>12</v>
      </c>
      <c r="N17">
        <f t="shared" si="4"/>
        <v>10</v>
      </c>
      <c r="P17">
        <f t="shared" si="5"/>
        <v>-1</v>
      </c>
      <c r="Q17">
        <f t="shared" si="6"/>
        <v>2</v>
      </c>
    </row>
    <row r="18" spans="1:17" ht="14.25" thickBot="1">
      <c r="A18" s="11" t="s">
        <v>70</v>
      </c>
      <c r="B18" s="2" t="s">
        <v>19</v>
      </c>
      <c r="C18" s="5">
        <v>1514</v>
      </c>
      <c r="D18" s="5">
        <v>2411</v>
      </c>
      <c r="E18" s="5">
        <v>824</v>
      </c>
      <c r="F18" s="5">
        <v>4749</v>
      </c>
      <c r="H18" s="6">
        <f t="shared" si="0"/>
        <v>126.16666666666667</v>
      </c>
      <c r="I18" s="6">
        <f t="shared" si="0"/>
        <v>200.91666666666666</v>
      </c>
      <c r="J18" s="6">
        <f t="shared" si="1"/>
        <v>114.44444444444444</v>
      </c>
      <c r="L18">
        <f t="shared" si="2"/>
        <v>15</v>
      </c>
      <c r="M18">
        <f t="shared" si="3"/>
        <v>13</v>
      </c>
      <c r="N18">
        <f t="shared" si="4"/>
        <v>21</v>
      </c>
      <c r="P18">
        <f t="shared" si="5"/>
        <v>2</v>
      </c>
      <c r="Q18">
        <f t="shared" si="6"/>
        <v>-8</v>
      </c>
    </row>
    <row r="19" spans="1:17" ht="14.25" thickBot="1">
      <c r="A19" s="11" t="s">
        <v>71</v>
      </c>
      <c r="B19" s="2" t="s">
        <v>20</v>
      </c>
      <c r="C19" s="5">
        <v>1161</v>
      </c>
      <c r="D19" s="5">
        <v>2170</v>
      </c>
      <c r="E19" s="5">
        <v>1306</v>
      </c>
      <c r="F19" s="5">
        <v>4637</v>
      </c>
      <c r="H19" s="6">
        <f t="shared" si="0"/>
        <v>96.75</v>
      </c>
      <c r="I19" s="6">
        <f t="shared" si="0"/>
        <v>180.83333333333334</v>
      </c>
      <c r="J19" s="6">
        <f t="shared" si="1"/>
        <v>181.38888888888889</v>
      </c>
      <c r="L19">
        <f t="shared" si="2"/>
        <v>20</v>
      </c>
      <c r="M19">
        <f t="shared" si="3"/>
        <v>14</v>
      </c>
      <c r="N19">
        <f t="shared" si="4"/>
        <v>14</v>
      </c>
      <c r="P19">
        <f t="shared" si="5"/>
        <v>6</v>
      </c>
      <c r="Q19">
        <f t="shared" si="6"/>
        <v>0</v>
      </c>
    </row>
    <row r="20" spans="1:17" ht="14.25" thickBot="1">
      <c r="A20" s="11" t="s">
        <v>72</v>
      </c>
      <c r="B20" s="2" t="s">
        <v>21</v>
      </c>
      <c r="C20" s="5">
        <v>1629</v>
      </c>
      <c r="D20" s="5">
        <v>1793</v>
      </c>
      <c r="E20" s="5">
        <v>1002</v>
      </c>
      <c r="F20" s="5">
        <v>4424</v>
      </c>
      <c r="H20" s="6">
        <f t="shared" si="0"/>
        <v>135.75</v>
      </c>
      <c r="I20" s="6">
        <f t="shared" si="0"/>
        <v>149.41666666666666</v>
      </c>
      <c r="J20" s="6">
        <f t="shared" si="1"/>
        <v>139.16666666666666</v>
      </c>
      <c r="L20">
        <f t="shared" si="2"/>
        <v>14</v>
      </c>
      <c r="M20">
        <f t="shared" si="3"/>
        <v>17</v>
      </c>
      <c r="N20">
        <f t="shared" si="4"/>
        <v>18</v>
      </c>
      <c r="P20">
        <f t="shared" si="5"/>
        <v>-3</v>
      </c>
      <c r="Q20">
        <f t="shared" si="6"/>
        <v>-1</v>
      </c>
    </row>
    <row r="21" spans="1:17" ht="14.25" thickBot="1">
      <c r="A21" s="11" t="s">
        <v>73</v>
      </c>
      <c r="B21" s="2" t="s">
        <v>22</v>
      </c>
      <c r="C21" s="5">
        <v>846</v>
      </c>
      <c r="D21" s="5">
        <v>1905</v>
      </c>
      <c r="E21" s="5">
        <v>1653</v>
      </c>
      <c r="F21" s="5">
        <v>4404</v>
      </c>
      <c r="H21" s="6">
        <f t="shared" si="0"/>
        <v>70.5</v>
      </c>
      <c r="I21" s="6">
        <f t="shared" si="0"/>
        <v>158.75</v>
      </c>
      <c r="J21" s="6">
        <f t="shared" si="1"/>
        <v>229.58333333333334</v>
      </c>
      <c r="L21">
        <f t="shared" si="2"/>
        <v>35</v>
      </c>
      <c r="M21">
        <f t="shared" si="3"/>
        <v>16</v>
      </c>
      <c r="N21">
        <f t="shared" si="4"/>
        <v>11</v>
      </c>
      <c r="P21">
        <f t="shared" si="5"/>
        <v>19</v>
      </c>
      <c r="Q21">
        <f t="shared" si="6"/>
        <v>5</v>
      </c>
    </row>
    <row r="22" spans="1:17" ht="14.25" thickBot="1">
      <c r="A22" s="11" t="s">
        <v>74</v>
      </c>
      <c r="B22" s="2" t="s">
        <v>23</v>
      </c>
      <c r="C22" s="5">
        <v>1868</v>
      </c>
      <c r="D22" s="5">
        <v>1658</v>
      </c>
      <c r="E22" s="5">
        <v>828</v>
      </c>
      <c r="F22" s="5">
        <v>4354</v>
      </c>
      <c r="H22" s="6">
        <f t="shared" si="0"/>
        <v>155.66666666666666</v>
      </c>
      <c r="I22" s="6">
        <f t="shared" si="0"/>
        <v>138.16666666666666</v>
      </c>
      <c r="J22" s="6">
        <f t="shared" si="1"/>
        <v>115</v>
      </c>
      <c r="L22">
        <f t="shared" si="2"/>
        <v>12</v>
      </c>
      <c r="M22">
        <f t="shared" si="3"/>
        <v>18</v>
      </c>
      <c r="N22">
        <f t="shared" si="4"/>
        <v>20</v>
      </c>
      <c r="P22">
        <f t="shared" si="5"/>
        <v>-6</v>
      </c>
      <c r="Q22">
        <f t="shared" si="6"/>
        <v>-2</v>
      </c>
    </row>
    <row r="23" spans="1:17" ht="14.25" thickBot="1">
      <c r="A23" s="11" t="s">
        <v>75</v>
      </c>
      <c r="B23" s="2" t="s">
        <v>24</v>
      </c>
      <c r="C23" s="5">
        <v>1242</v>
      </c>
      <c r="D23" s="5">
        <v>1341</v>
      </c>
      <c r="E23" s="5">
        <v>911</v>
      </c>
      <c r="F23" s="5">
        <v>3494</v>
      </c>
      <c r="H23" s="6">
        <f t="shared" si="0"/>
        <v>103.5</v>
      </c>
      <c r="I23" s="6">
        <f t="shared" si="0"/>
        <v>111.75</v>
      </c>
      <c r="J23" s="6">
        <f t="shared" si="1"/>
        <v>126.52777777777777</v>
      </c>
      <c r="L23">
        <f t="shared" si="2"/>
        <v>17</v>
      </c>
      <c r="M23">
        <f t="shared" si="3"/>
        <v>23</v>
      </c>
      <c r="N23">
        <f t="shared" si="4"/>
        <v>19</v>
      </c>
      <c r="P23">
        <f t="shared" si="5"/>
        <v>-6</v>
      </c>
      <c r="Q23">
        <f t="shared" si="6"/>
        <v>4</v>
      </c>
    </row>
    <row r="24" spans="1:17" ht="14.25" thickBot="1">
      <c r="A24" s="11" t="s">
        <v>76</v>
      </c>
      <c r="B24" s="2" t="s">
        <v>25</v>
      </c>
      <c r="C24" s="5">
        <v>1006</v>
      </c>
      <c r="D24" s="5">
        <v>1427</v>
      </c>
      <c r="E24" s="5">
        <v>1003</v>
      </c>
      <c r="F24" s="5">
        <v>3436</v>
      </c>
      <c r="H24" s="6">
        <f t="shared" si="0"/>
        <v>83.83333333333333</v>
      </c>
      <c r="I24" s="6">
        <f t="shared" si="0"/>
        <v>118.91666666666667</v>
      </c>
      <c r="J24" s="6">
        <f t="shared" si="1"/>
        <v>139.30555555555554</v>
      </c>
      <c r="L24">
        <f t="shared" si="2"/>
        <v>23</v>
      </c>
      <c r="M24">
        <f t="shared" si="3"/>
        <v>21</v>
      </c>
      <c r="N24">
        <f t="shared" si="4"/>
        <v>17</v>
      </c>
      <c r="P24">
        <f t="shared" si="5"/>
        <v>2</v>
      </c>
      <c r="Q24">
        <f t="shared" si="6"/>
        <v>4</v>
      </c>
    </row>
    <row r="25" spans="1:17" ht="14.25" thickBot="1">
      <c r="A25" s="11" t="s">
        <v>77</v>
      </c>
      <c r="B25" s="2" t="s">
        <v>26</v>
      </c>
      <c r="C25" s="5">
        <v>1513</v>
      </c>
      <c r="D25" s="5">
        <v>1604</v>
      </c>
      <c r="E25" s="5">
        <v>296</v>
      </c>
      <c r="F25" s="5">
        <v>3413</v>
      </c>
      <c r="H25" s="6">
        <f t="shared" si="0"/>
        <v>126.08333333333333</v>
      </c>
      <c r="I25" s="6">
        <f t="shared" si="0"/>
        <v>133.66666666666666</v>
      </c>
      <c r="J25" s="6">
        <f t="shared" si="1"/>
        <v>41.11111111111111</v>
      </c>
      <c r="L25">
        <f t="shared" si="2"/>
        <v>16</v>
      </c>
      <c r="M25">
        <f t="shared" si="3"/>
        <v>19</v>
      </c>
      <c r="N25">
        <f t="shared" si="4"/>
        <v>47</v>
      </c>
      <c r="P25">
        <f t="shared" si="5"/>
        <v>-3</v>
      </c>
      <c r="Q25">
        <f t="shared" si="6"/>
        <v>-28</v>
      </c>
    </row>
    <row r="26" spans="1:17" ht="14.25" thickBot="1">
      <c r="A26" s="11" t="s">
        <v>78</v>
      </c>
      <c r="B26" s="2" t="s">
        <v>27</v>
      </c>
      <c r="C26" s="5">
        <v>850</v>
      </c>
      <c r="D26" s="5">
        <v>1459</v>
      </c>
      <c r="E26" s="5">
        <v>1050</v>
      </c>
      <c r="F26" s="5">
        <v>3359</v>
      </c>
      <c r="H26" s="6">
        <f t="shared" si="0"/>
        <v>70.83333333333333</v>
      </c>
      <c r="I26" s="6">
        <f t="shared" si="0"/>
        <v>121.58333333333333</v>
      </c>
      <c r="J26" s="6">
        <f t="shared" si="1"/>
        <v>145.83333333333331</v>
      </c>
      <c r="L26">
        <f t="shared" si="2"/>
        <v>34</v>
      </c>
      <c r="M26">
        <f t="shared" si="3"/>
        <v>20</v>
      </c>
      <c r="N26">
        <f t="shared" si="4"/>
        <v>16</v>
      </c>
      <c r="P26">
        <f t="shared" si="5"/>
        <v>14</v>
      </c>
      <c r="Q26">
        <f t="shared" si="6"/>
        <v>4</v>
      </c>
    </row>
    <row r="27" spans="1:17" ht="14.25" thickBot="1">
      <c r="A27" s="11" t="s">
        <v>79</v>
      </c>
      <c r="B27" s="2" t="s">
        <v>28</v>
      </c>
      <c r="C27" s="5">
        <v>1242</v>
      </c>
      <c r="D27" s="5">
        <v>1295</v>
      </c>
      <c r="E27" s="5">
        <v>627</v>
      </c>
      <c r="F27" s="5">
        <v>3164</v>
      </c>
      <c r="H27" s="6">
        <f t="shared" si="0"/>
        <v>103.5</v>
      </c>
      <c r="I27" s="6">
        <f t="shared" si="0"/>
        <v>107.91666666666667</v>
      </c>
      <c r="J27" s="6">
        <f t="shared" si="1"/>
        <v>87.08333333333333</v>
      </c>
      <c r="L27">
        <f t="shared" si="2"/>
        <v>17</v>
      </c>
      <c r="M27">
        <f t="shared" si="3"/>
        <v>24</v>
      </c>
      <c r="N27">
        <f t="shared" si="4"/>
        <v>25</v>
      </c>
      <c r="P27">
        <f t="shared" si="5"/>
        <v>-7</v>
      </c>
      <c r="Q27">
        <f t="shared" si="6"/>
        <v>-1</v>
      </c>
    </row>
    <row r="28" spans="1:17" ht="14.25" thickBot="1">
      <c r="A28" s="11" t="s">
        <v>80</v>
      </c>
      <c r="B28" s="2" t="s">
        <v>29</v>
      </c>
      <c r="C28" s="5">
        <v>854</v>
      </c>
      <c r="D28" s="5">
        <v>1399</v>
      </c>
      <c r="E28" s="5">
        <v>771</v>
      </c>
      <c r="F28" s="5">
        <v>3024</v>
      </c>
      <c r="H28" s="6">
        <f t="shared" si="0"/>
        <v>71.16666666666667</v>
      </c>
      <c r="I28" s="6">
        <f t="shared" si="0"/>
        <v>116.58333333333333</v>
      </c>
      <c r="J28" s="6">
        <f t="shared" si="1"/>
        <v>107.08333333333333</v>
      </c>
      <c r="L28">
        <f t="shared" si="2"/>
        <v>31</v>
      </c>
      <c r="M28">
        <f t="shared" si="3"/>
        <v>22</v>
      </c>
      <c r="N28">
        <f t="shared" si="4"/>
        <v>22</v>
      </c>
      <c r="P28">
        <f t="shared" si="5"/>
        <v>9</v>
      </c>
      <c r="Q28">
        <f t="shared" si="6"/>
        <v>0</v>
      </c>
    </row>
    <row r="29" spans="1:17" ht="14.25" thickBot="1">
      <c r="A29" s="11" t="s">
        <v>81</v>
      </c>
      <c r="B29" s="2" t="s">
        <v>30</v>
      </c>
      <c r="C29" s="5">
        <v>1236</v>
      </c>
      <c r="D29" s="5">
        <v>1222</v>
      </c>
      <c r="E29" s="5">
        <v>522</v>
      </c>
      <c r="F29" s="5">
        <v>2980</v>
      </c>
      <c r="H29" s="6">
        <f t="shared" si="0"/>
        <v>103</v>
      </c>
      <c r="I29" s="6">
        <f t="shared" si="0"/>
        <v>101.83333333333333</v>
      </c>
      <c r="J29" s="6">
        <f t="shared" si="1"/>
        <v>72.50000000000001</v>
      </c>
      <c r="L29">
        <f t="shared" si="2"/>
        <v>19</v>
      </c>
      <c r="M29">
        <f t="shared" si="3"/>
        <v>25</v>
      </c>
      <c r="N29">
        <f t="shared" si="4"/>
        <v>28</v>
      </c>
      <c r="P29">
        <f t="shared" si="5"/>
        <v>-6</v>
      </c>
      <c r="Q29">
        <f t="shared" si="6"/>
        <v>-3</v>
      </c>
    </row>
    <row r="30" spans="1:17" ht="14.25" thickBot="1">
      <c r="A30" s="11" t="s">
        <v>82</v>
      </c>
      <c r="B30" s="2" t="s">
        <v>31</v>
      </c>
      <c r="C30" s="5">
        <v>866</v>
      </c>
      <c r="D30" s="5">
        <v>1006</v>
      </c>
      <c r="E30" s="5">
        <v>689</v>
      </c>
      <c r="F30" s="5">
        <v>2561</v>
      </c>
      <c r="H30" s="6">
        <f t="shared" si="0"/>
        <v>72.16666666666667</v>
      </c>
      <c r="I30" s="6">
        <f t="shared" si="0"/>
        <v>83.83333333333333</v>
      </c>
      <c r="J30" s="6">
        <f t="shared" si="1"/>
        <v>95.69444444444444</v>
      </c>
      <c r="L30">
        <f t="shared" si="2"/>
        <v>30</v>
      </c>
      <c r="M30">
        <f t="shared" si="3"/>
        <v>29</v>
      </c>
      <c r="N30">
        <f t="shared" si="4"/>
        <v>23</v>
      </c>
      <c r="P30">
        <f t="shared" si="5"/>
        <v>1</v>
      </c>
      <c r="Q30">
        <f t="shared" si="6"/>
        <v>6</v>
      </c>
    </row>
    <row r="31" spans="1:17" ht="14.25" thickBot="1">
      <c r="A31" s="11" t="s">
        <v>83</v>
      </c>
      <c r="B31" s="2" t="s">
        <v>32</v>
      </c>
      <c r="C31" s="5">
        <v>830</v>
      </c>
      <c r="D31" s="5">
        <v>1157</v>
      </c>
      <c r="E31" s="5">
        <v>527</v>
      </c>
      <c r="F31" s="5">
        <v>2514</v>
      </c>
      <c r="H31" s="6">
        <f t="shared" si="0"/>
        <v>69.16666666666667</v>
      </c>
      <c r="I31" s="6">
        <f t="shared" si="0"/>
        <v>96.41666666666667</v>
      </c>
      <c r="J31" s="6">
        <f t="shared" si="1"/>
        <v>73.19444444444444</v>
      </c>
      <c r="L31">
        <f t="shared" si="2"/>
        <v>36</v>
      </c>
      <c r="M31">
        <f t="shared" si="3"/>
        <v>26</v>
      </c>
      <c r="N31">
        <f t="shared" si="4"/>
        <v>27</v>
      </c>
      <c r="P31">
        <f t="shared" si="5"/>
        <v>10</v>
      </c>
      <c r="Q31">
        <f t="shared" si="6"/>
        <v>-1</v>
      </c>
    </row>
    <row r="32" spans="1:17" ht="14.25" thickBot="1">
      <c r="A32" s="11" t="s">
        <v>84</v>
      </c>
      <c r="B32" s="2" t="s">
        <v>33</v>
      </c>
      <c r="C32" s="5">
        <v>1124</v>
      </c>
      <c r="D32" s="5">
        <v>854</v>
      </c>
      <c r="E32" s="5">
        <v>515</v>
      </c>
      <c r="F32" s="5">
        <v>2493</v>
      </c>
      <c r="H32" s="6">
        <f t="shared" si="0"/>
        <v>93.66666666666667</v>
      </c>
      <c r="I32" s="6">
        <f t="shared" si="0"/>
        <v>71.16666666666667</v>
      </c>
      <c r="J32" s="6">
        <f t="shared" si="1"/>
        <v>71.52777777777777</v>
      </c>
      <c r="L32">
        <f t="shared" si="2"/>
        <v>21</v>
      </c>
      <c r="M32">
        <f t="shared" si="3"/>
        <v>37</v>
      </c>
      <c r="N32">
        <f t="shared" si="4"/>
        <v>29</v>
      </c>
      <c r="P32">
        <f t="shared" si="5"/>
        <v>-16</v>
      </c>
      <c r="Q32">
        <f t="shared" si="6"/>
        <v>8</v>
      </c>
    </row>
    <row r="33" spans="1:17" ht="14.25" thickBot="1">
      <c r="A33" s="11" t="s">
        <v>85</v>
      </c>
      <c r="B33" s="2" t="s">
        <v>34</v>
      </c>
      <c r="C33" s="5">
        <v>946</v>
      </c>
      <c r="D33" s="5">
        <v>1043</v>
      </c>
      <c r="E33" s="5">
        <v>500</v>
      </c>
      <c r="F33" s="5">
        <v>2489</v>
      </c>
      <c r="H33" s="6">
        <f t="shared" si="0"/>
        <v>78.83333333333333</v>
      </c>
      <c r="I33" s="6">
        <f t="shared" si="0"/>
        <v>86.91666666666667</v>
      </c>
      <c r="J33" s="6">
        <f t="shared" si="1"/>
        <v>69.44444444444444</v>
      </c>
      <c r="L33">
        <f t="shared" si="2"/>
        <v>25</v>
      </c>
      <c r="M33">
        <f t="shared" si="3"/>
        <v>28</v>
      </c>
      <c r="N33">
        <f t="shared" si="4"/>
        <v>32</v>
      </c>
      <c r="P33">
        <f t="shared" si="5"/>
        <v>-3</v>
      </c>
      <c r="Q33">
        <f t="shared" si="6"/>
        <v>-4</v>
      </c>
    </row>
    <row r="34" spans="1:17" ht="14.25" thickBot="1">
      <c r="A34" s="11" t="s">
        <v>86</v>
      </c>
      <c r="B34" s="2" t="s">
        <v>35</v>
      </c>
      <c r="C34" s="5">
        <v>965</v>
      </c>
      <c r="D34" s="5">
        <v>1092</v>
      </c>
      <c r="E34" s="5">
        <v>390</v>
      </c>
      <c r="F34" s="5">
        <v>2447</v>
      </c>
      <c r="H34" s="6">
        <f t="shared" si="0"/>
        <v>80.41666666666667</v>
      </c>
      <c r="I34" s="6">
        <f t="shared" si="0"/>
        <v>91</v>
      </c>
      <c r="J34" s="6">
        <f t="shared" si="1"/>
        <v>54.166666666666664</v>
      </c>
      <c r="L34">
        <f t="shared" si="2"/>
        <v>24</v>
      </c>
      <c r="M34">
        <f t="shared" si="3"/>
        <v>27</v>
      </c>
      <c r="N34">
        <f t="shared" si="4"/>
        <v>43</v>
      </c>
      <c r="P34">
        <f t="shared" si="5"/>
        <v>-3</v>
      </c>
      <c r="Q34">
        <f t="shared" si="6"/>
        <v>-16</v>
      </c>
    </row>
    <row r="35" spans="1:17" ht="14.25" thickBot="1">
      <c r="A35" s="11" t="s">
        <v>87</v>
      </c>
      <c r="B35" s="2" t="s">
        <v>36</v>
      </c>
      <c r="C35" s="5">
        <v>931</v>
      </c>
      <c r="D35" s="5">
        <v>913</v>
      </c>
      <c r="E35" s="5">
        <v>487</v>
      </c>
      <c r="F35" s="5">
        <v>2331</v>
      </c>
      <c r="H35" s="6">
        <f t="shared" si="0"/>
        <v>77.58333333333333</v>
      </c>
      <c r="I35" s="6">
        <f t="shared" si="0"/>
        <v>76.08333333333333</v>
      </c>
      <c r="J35" s="6">
        <f t="shared" si="1"/>
        <v>67.6388888888889</v>
      </c>
      <c r="L35">
        <f t="shared" si="2"/>
        <v>27</v>
      </c>
      <c r="M35">
        <f t="shared" si="3"/>
        <v>34</v>
      </c>
      <c r="N35">
        <f t="shared" si="4"/>
        <v>34</v>
      </c>
      <c r="P35">
        <f t="shared" si="5"/>
        <v>-7</v>
      </c>
      <c r="Q35">
        <f t="shared" si="6"/>
        <v>0</v>
      </c>
    </row>
    <row r="36" spans="1:17" ht="14.25" thickBot="1">
      <c r="A36" s="11" t="s">
        <v>88</v>
      </c>
      <c r="B36" s="2" t="s">
        <v>37</v>
      </c>
      <c r="C36" s="5">
        <v>945</v>
      </c>
      <c r="D36" s="5">
        <v>888</v>
      </c>
      <c r="E36" s="5">
        <v>473</v>
      </c>
      <c r="F36" s="5">
        <v>2306</v>
      </c>
      <c r="H36" s="6">
        <f t="shared" si="0"/>
        <v>78.75</v>
      </c>
      <c r="I36" s="6">
        <f t="shared" si="0"/>
        <v>74</v>
      </c>
      <c r="J36" s="6">
        <f t="shared" si="1"/>
        <v>65.69444444444444</v>
      </c>
      <c r="L36">
        <f t="shared" si="2"/>
        <v>26</v>
      </c>
      <c r="M36">
        <f t="shared" si="3"/>
        <v>36</v>
      </c>
      <c r="N36">
        <f t="shared" si="4"/>
        <v>37</v>
      </c>
      <c r="P36">
        <f t="shared" si="5"/>
        <v>-10</v>
      </c>
      <c r="Q36">
        <f t="shared" si="6"/>
        <v>-1</v>
      </c>
    </row>
    <row r="37" spans="1:17" ht="14.25" thickBot="1">
      <c r="A37" s="11" t="s">
        <v>89</v>
      </c>
      <c r="B37" s="2" t="s">
        <v>38</v>
      </c>
      <c r="C37" s="5">
        <v>700</v>
      </c>
      <c r="D37" s="5">
        <v>939</v>
      </c>
      <c r="E37" s="5">
        <v>664</v>
      </c>
      <c r="F37" s="5">
        <v>2303</v>
      </c>
      <c r="H37" s="6">
        <f t="shared" si="0"/>
        <v>58.333333333333336</v>
      </c>
      <c r="I37" s="6">
        <f t="shared" si="0"/>
        <v>78.25</v>
      </c>
      <c r="J37" s="6">
        <f t="shared" si="1"/>
        <v>92.22222222222221</v>
      </c>
      <c r="L37">
        <f t="shared" si="2"/>
        <v>42</v>
      </c>
      <c r="M37">
        <f t="shared" si="3"/>
        <v>31</v>
      </c>
      <c r="N37">
        <f t="shared" si="4"/>
        <v>24</v>
      </c>
      <c r="P37">
        <f t="shared" si="5"/>
        <v>11</v>
      </c>
      <c r="Q37">
        <f t="shared" si="6"/>
        <v>7</v>
      </c>
    </row>
    <row r="38" spans="1:17" ht="14.25" thickBot="1">
      <c r="A38" s="11" t="s">
        <v>90</v>
      </c>
      <c r="B38" s="2" t="s">
        <v>39</v>
      </c>
      <c r="C38" s="5">
        <v>852</v>
      </c>
      <c r="D38" s="5">
        <v>948</v>
      </c>
      <c r="E38" s="5">
        <v>501</v>
      </c>
      <c r="F38" s="5">
        <v>2301</v>
      </c>
      <c r="H38" s="6">
        <f t="shared" si="0"/>
        <v>71</v>
      </c>
      <c r="I38" s="6">
        <f t="shared" si="0"/>
        <v>79</v>
      </c>
      <c r="J38" s="6">
        <f t="shared" si="1"/>
        <v>69.58333333333333</v>
      </c>
      <c r="L38">
        <f t="shared" si="2"/>
        <v>32</v>
      </c>
      <c r="M38">
        <f t="shared" si="3"/>
        <v>30</v>
      </c>
      <c r="N38">
        <f t="shared" si="4"/>
        <v>31</v>
      </c>
      <c r="P38">
        <f t="shared" si="5"/>
        <v>2</v>
      </c>
      <c r="Q38">
        <f t="shared" si="6"/>
        <v>-1</v>
      </c>
    </row>
    <row r="39" spans="1:17" ht="14.25" thickBot="1">
      <c r="A39" s="11" t="s">
        <v>91</v>
      </c>
      <c r="B39" s="2" t="s">
        <v>40</v>
      </c>
      <c r="C39" s="5">
        <v>886</v>
      </c>
      <c r="D39" s="5">
        <v>894</v>
      </c>
      <c r="E39" s="5">
        <v>477</v>
      </c>
      <c r="F39" s="5">
        <v>2257</v>
      </c>
      <c r="H39" s="6">
        <f t="shared" si="0"/>
        <v>73.83333333333333</v>
      </c>
      <c r="I39" s="6">
        <f t="shared" si="0"/>
        <v>74.5</v>
      </c>
      <c r="J39" s="6">
        <f t="shared" si="1"/>
        <v>66.24999999999999</v>
      </c>
      <c r="L39">
        <f t="shared" si="2"/>
        <v>28</v>
      </c>
      <c r="M39">
        <f t="shared" si="3"/>
        <v>35</v>
      </c>
      <c r="N39">
        <f t="shared" si="4"/>
        <v>36</v>
      </c>
      <c r="P39">
        <f t="shared" si="5"/>
        <v>-7</v>
      </c>
      <c r="Q39">
        <f t="shared" si="6"/>
        <v>-1</v>
      </c>
    </row>
    <row r="40" spans="1:17" ht="14.25" thickBot="1">
      <c r="A40" s="11" t="s">
        <v>92</v>
      </c>
      <c r="B40" s="2" t="s">
        <v>41</v>
      </c>
      <c r="C40" s="5">
        <v>830</v>
      </c>
      <c r="D40" s="5">
        <v>927</v>
      </c>
      <c r="E40" s="5">
        <v>498</v>
      </c>
      <c r="F40" s="5">
        <v>2255</v>
      </c>
      <c r="H40" s="6">
        <f t="shared" si="0"/>
        <v>69.16666666666667</v>
      </c>
      <c r="I40" s="6">
        <f t="shared" si="0"/>
        <v>77.25</v>
      </c>
      <c r="J40" s="6">
        <f t="shared" si="1"/>
        <v>69.16666666666667</v>
      </c>
      <c r="L40">
        <f t="shared" si="2"/>
        <v>36</v>
      </c>
      <c r="M40">
        <f t="shared" si="3"/>
        <v>32</v>
      </c>
      <c r="N40">
        <f t="shared" si="4"/>
        <v>33</v>
      </c>
      <c r="P40">
        <f t="shared" si="5"/>
        <v>4</v>
      </c>
      <c r="Q40">
        <f t="shared" si="6"/>
        <v>-1</v>
      </c>
    </row>
    <row r="41" spans="1:17" ht="14.25" thickBot="1">
      <c r="A41" s="11" t="s">
        <v>93</v>
      </c>
      <c r="B41" s="2" t="s">
        <v>42</v>
      </c>
      <c r="C41" s="5">
        <v>816</v>
      </c>
      <c r="D41" s="5">
        <v>852</v>
      </c>
      <c r="E41" s="5">
        <v>503</v>
      </c>
      <c r="F41" s="5">
        <v>2171</v>
      </c>
      <c r="H41" s="6">
        <f t="shared" si="0"/>
        <v>68</v>
      </c>
      <c r="I41" s="6">
        <f t="shared" si="0"/>
        <v>71</v>
      </c>
      <c r="J41" s="6">
        <f t="shared" si="1"/>
        <v>69.86111111111111</v>
      </c>
      <c r="L41">
        <f t="shared" si="2"/>
        <v>38</v>
      </c>
      <c r="M41">
        <f t="shared" si="3"/>
        <v>38</v>
      </c>
      <c r="N41">
        <f t="shared" si="4"/>
        <v>30</v>
      </c>
      <c r="P41">
        <f t="shared" si="5"/>
        <v>0</v>
      </c>
      <c r="Q41">
        <f t="shared" si="6"/>
        <v>8</v>
      </c>
    </row>
    <row r="42" spans="1:17" ht="14.25" thickBot="1">
      <c r="A42" s="11" t="s">
        <v>94</v>
      </c>
      <c r="B42" s="2" t="s">
        <v>43</v>
      </c>
      <c r="C42" s="5">
        <v>746</v>
      </c>
      <c r="D42" s="5">
        <v>920</v>
      </c>
      <c r="E42" s="5">
        <v>456</v>
      </c>
      <c r="F42" s="5">
        <v>2122</v>
      </c>
      <c r="H42" s="6">
        <f t="shared" si="0"/>
        <v>62.166666666666664</v>
      </c>
      <c r="I42" s="6">
        <f t="shared" si="0"/>
        <v>76.66666666666667</v>
      </c>
      <c r="J42" s="6">
        <f t="shared" si="1"/>
        <v>63.333333333333336</v>
      </c>
      <c r="L42">
        <f t="shared" si="2"/>
        <v>41</v>
      </c>
      <c r="M42">
        <f t="shared" si="3"/>
        <v>33</v>
      </c>
      <c r="N42">
        <f t="shared" si="4"/>
        <v>38</v>
      </c>
      <c r="P42">
        <f t="shared" si="5"/>
        <v>8</v>
      </c>
      <c r="Q42">
        <f t="shared" si="6"/>
        <v>-5</v>
      </c>
    </row>
    <row r="43" spans="1:17" ht="14.25" thickBot="1">
      <c r="A43" s="11" t="s">
        <v>95</v>
      </c>
      <c r="B43" s="2" t="s">
        <v>44</v>
      </c>
      <c r="C43" s="5">
        <v>682</v>
      </c>
      <c r="D43" s="5">
        <v>841</v>
      </c>
      <c r="E43" s="5">
        <v>486</v>
      </c>
      <c r="F43" s="5">
        <v>2009</v>
      </c>
      <c r="H43" s="6">
        <f t="shared" si="0"/>
        <v>56.833333333333336</v>
      </c>
      <c r="I43" s="6">
        <f t="shared" si="0"/>
        <v>70.08333333333333</v>
      </c>
      <c r="J43" s="6">
        <f t="shared" si="1"/>
        <v>67.5</v>
      </c>
      <c r="L43">
        <f t="shared" si="2"/>
        <v>43</v>
      </c>
      <c r="M43">
        <f t="shared" si="3"/>
        <v>39</v>
      </c>
      <c r="N43">
        <f t="shared" si="4"/>
        <v>35</v>
      </c>
      <c r="P43">
        <f t="shared" si="5"/>
        <v>4</v>
      </c>
      <c r="Q43">
        <f t="shared" si="6"/>
        <v>4</v>
      </c>
    </row>
    <row r="44" spans="1:17" ht="14.25" thickBot="1">
      <c r="A44" s="11" t="s">
        <v>96</v>
      </c>
      <c r="B44" s="2" t="s">
        <v>45</v>
      </c>
      <c r="C44" s="5">
        <v>575</v>
      </c>
      <c r="D44" s="5">
        <v>808</v>
      </c>
      <c r="E44" s="5">
        <v>622</v>
      </c>
      <c r="F44" s="5">
        <v>2005</v>
      </c>
      <c r="H44" s="6">
        <f t="shared" si="0"/>
        <v>47.916666666666664</v>
      </c>
      <c r="I44" s="6">
        <f t="shared" si="0"/>
        <v>67.33333333333333</v>
      </c>
      <c r="J44" s="6">
        <f t="shared" si="1"/>
        <v>86.3888888888889</v>
      </c>
      <c r="L44">
        <f t="shared" si="2"/>
        <v>48</v>
      </c>
      <c r="M44">
        <f t="shared" si="3"/>
        <v>40</v>
      </c>
      <c r="N44">
        <f t="shared" si="4"/>
        <v>26</v>
      </c>
      <c r="P44">
        <f t="shared" si="5"/>
        <v>8</v>
      </c>
      <c r="Q44">
        <f t="shared" si="6"/>
        <v>14</v>
      </c>
    </row>
    <row r="45" spans="1:17" ht="14.25" thickBot="1">
      <c r="A45" s="11" t="s">
        <v>97</v>
      </c>
      <c r="B45" s="2" t="s">
        <v>46</v>
      </c>
      <c r="C45" s="5">
        <v>756</v>
      </c>
      <c r="D45" s="5">
        <v>763</v>
      </c>
      <c r="E45" s="5">
        <v>421</v>
      </c>
      <c r="F45" s="5">
        <v>1940</v>
      </c>
      <c r="H45" s="6">
        <f t="shared" si="0"/>
        <v>63</v>
      </c>
      <c r="I45" s="6">
        <f t="shared" si="0"/>
        <v>63.583333333333336</v>
      </c>
      <c r="J45" s="6">
        <f t="shared" si="1"/>
        <v>58.47222222222223</v>
      </c>
      <c r="L45">
        <f t="shared" si="2"/>
        <v>40</v>
      </c>
      <c r="M45">
        <f t="shared" si="3"/>
        <v>42</v>
      </c>
      <c r="N45">
        <f t="shared" si="4"/>
        <v>39</v>
      </c>
      <c r="P45">
        <f t="shared" si="5"/>
        <v>-2</v>
      </c>
      <c r="Q45">
        <f t="shared" si="6"/>
        <v>3</v>
      </c>
    </row>
    <row r="46" spans="1:17" ht="14.25" thickBot="1">
      <c r="A46" s="11" t="s">
        <v>98</v>
      </c>
      <c r="B46" s="2" t="s">
        <v>47</v>
      </c>
      <c r="C46" s="5">
        <v>767</v>
      </c>
      <c r="D46" s="5">
        <v>776</v>
      </c>
      <c r="E46" s="5">
        <v>395</v>
      </c>
      <c r="F46" s="5">
        <v>1938</v>
      </c>
      <c r="H46" s="6">
        <f t="shared" si="0"/>
        <v>63.916666666666664</v>
      </c>
      <c r="I46" s="6">
        <f t="shared" si="0"/>
        <v>64.66666666666667</v>
      </c>
      <c r="J46" s="6">
        <f t="shared" si="1"/>
        <v>54.861111111111114</v>
      </c>
      <c r="L46">
        <f t="shared" si="2"/>
        <v>39</v>
      </c>
      <c r="M46">
        <f t="shared" si="3"/>
        <v>41</v>
      </c>
      <c r="N46">
        <f t="shared" si="4"/>
        <v>42</v>
      </c>
      <c r="P46">
        <f t="shared" si="5"/>
        <v>-2</v>
      </c>
      <c r="Q46">
        <f t="shared" si="6"/>
        <v>-1</v>
      </c>
    </row>
    <row r="47" spans="1:17" ht="14.25" thickBot="1">
      <c r="A47" s="11" t="s">
        <v>99</v>
      </c>
      <c r="B47" s="2" t="s">
        <v>48</v>
      </c>
      <c r="C47" s="5">
        <v>1732</v>
      </c>
      <c r="D47" s="5">
        <v>85</v>
      </c>
      <c r="E47" s="5">
        <v>17</v>
      </c>
      <c r="F47" s="5">
        <v>1834</v>
      </c>
      <c r="H47" s="6">
        <f t="shared" si="0"/>
        <v>144.33333333333334</v>
      </c>
      <c r="I47" s="6">
        <f t="shared" si="0"/>
        <v>7.083333333333333</v>
      </c>
      <c r="J47" s="6">
        <f t="shared" si="1"/>
        <v>2.361111111111111</v>
      </c>
      <c r="L47">
        <f t="shared" si="2"/>
        <v>13</v>
      </c>
      <c r="M47">
        <f t="shared" si="3"/>
        <v>50</v>
      </c>
      <c r="N47">
        <f t="shared" si="4"/>
        <v>50</v>
      </c>
      <c r="P47">
        <f t="shared" si="5"/>
        <v>-37</v>
      </c>
      <c r="Q47">
        <f t="shared" si="6"/>
        <v>0</v>
      </c>
    </row>
    <row r="48" spans="1:17" ht="14.25" thickBot="1">
      <c r="A48" s="11" t="s">
        <v>100</v>
      </c>
      <c r="B48" s="2" t="s">
        <v>49</v>
      </c>
      <c r="C48" s="5">
        <v>851</v>
      </c>
      <c r="D48" s="5">
        <v>717</v>
      </c>
      <c r="E48" s="5">
        <v>252</v>
      </c>
      <c r="F48" s="5">
        <v>1820</v>
      </c>
      <c r="H48" s="6">
        <f t="shared" si="0"/>
        <v>70.91666666666667</v>
      </c>
      <c r="I48" s="6">
        <f t="shared" si="0"/>
        <v>59.75</v>
      </c>
      <c r="J48" s="6">
        <f t="shared" si="1"/>
        <v>35</v>
      </c>
      <c r="L48">
        <f t="shared" si="2"/>
        <v>33</v>
      </c>
      <c r="M48">
        <f t="shared" si="3"/>
        <v>43</v>
      </c>
      <c r="N48">
        <f t="shared" si="4"/>
        <v>49</v>
      </c>
      <c r="P48">
        <f t="shared" si="5"/>
        <v>-10</v>
      </c>
      <c r="Q48">
        <f t="shared" si="6"/>
        <v>-6</v>
      </c>
    </row>
    <row r="49" spans="1:17" ht="14.25" thickBot="1">
      <c r="A49" s="11" t="s">
        <v>101</v>
      </c>
      <c r="B49" s="2" t="s">
        <v>50</v>
      </c>
      <c r="C49" s="5">
        <v>628</v>
      </c>
      <c r="D49" s="5">
        <v>717</v>
      </c>
      <c r="E49" s="5">
        <v>415</v>
      </c>
      <c r="F49" s="5">
        <v>1760</v>
      </c>
      <c r="H49" s="6">
        <f t="shared" si="0"/>
        <v>52.333333333333336</v>
      </c>
      <c r="I49" s="6">
        <f t="shared" si="0"/>
        <v>59.75</v>
      </c>
      <c r="J49" s="6">
        <f t="shared" si="1"/>
        <v>57.638888888888886</v>
      </c>
      <c r="L49">
        <f t="shared" si="2"/>
        <v>45</v>
      </c>
      <c r="M49">
        <f t="shared" si="3"/>
        <v>43</v>
      </c>
      <c r="N49">
        <f t="shared" si="4"/>
        <v>40</v>
      </c>
      <c r="P49">
        <f t="shared" si="5"/>
        <v>2</v>
      </c>
      <c r="Q49">
        <f t="shared" si="6"/>
        <v>3</v>
      </c>
    </row>
    <row r="50" spans="1:17" ht="14.25" thickBot="1">
      <c r="A50" s="11" t="s">
        <v>102</v>
      </c>
      <c r="B50" s="2" t="s">
        <v>51</v>
      </c>
      <c r="C50" s="5">
        <v>665</v>
      </c>
      <c r="D50" s="5">
        <v>712</v>
      </c>
      <c r="E50" s="5">
        <v>300</v>
      </c>
      <c r="F50" s="5">
        <v>1677</v>
      </c>
      <c r="H50" s="6">
        <f t="shared" si="0"/>
        <v>55.416666666666664</v>
      </c>
      <c r="I50" s="6">
        <f t="shared" si="0"/>
        <v>59.333333333333336</v>
      </c>
      <c r="J50" s="6">
        <f t="shared" si="1"/>
        <v>41.666666666666664</v>
      </c>
      <c r="L50">
        <f t="shared" si="2"/>
        <v>44</v>
      </c>
      <c r="M50">
        <f t="shared" si="3"/>
        <v>45</v>
      </c>
      <c r="N50">
        <f t="shared" si="4"/>
        <v>46</v>
      </c>
      <c r="P50">
        <f t="shared" si="5"/>
        <v>-1</v>
      </c>
      <c r="Q50">
        <f t="shared" si="6"/>
        <v>-1</v>
      </c>
    </row>
    <row r="51" spans="1:17" ht="14.25" thickBot="1">
      <c r="A51" s="11" t="s">
        <v>103</v>
      </c>
      <c r="B51" s="2" t="s">
        <v>52</v>
      </c>
      <c r="C51" s="5">
        <v>624</v>
      </c>
      <c r="D51" s="5">
        <v>630</v>
      </c>
      <c r="E51" s="5">
        <v>344</v>
      </c>
      <c r="F51" s="5">
        <v>1598</v>
      </c>
      <c r="H51" s="6">
        <f t="shared" si="0"/>
        <v>52</v>
      </c>
      <c r="I51" s="6">
        <f t="shared" si="0"/>
        <v>52.5</v>
      </c>
      <c r="J51" s="6">
        <f t="shared" si="1"/>
        <v>47.77777777777777</v>
      </c>
      <c r="L51">
        <f t="shared" si="2"/>
        <v>46</v>
      </c>
      <c r="M51">
        <f t="shared" si="3"/>
        <v>49</v>
      </c>
      <c r="N51">
        <f t="shared" si="4"/>
        <v>44</v>
      </c>
      <c r="P51">
        <f t="shared" si="5"/>
        <v>-3</v>
      </c>
      <c r="Q51">
        <f t="shared" si="6"/>
        <v>5</v>
      </c>
    </row>
    <row r="52" spans="1:17" ht="14.25" thickBot="1">
      <c r="A52" s="11" t="s">
        <v>104</v>
      </c>
      <c r="B52" s="2" t="s">
        <v>53</v>
      </c>
      <c r="C52" s="5">
        <v>495</v>
      </c>
      <c r="D52" s="5">
        <v>641</v>
      </c>
      <c r="E52" s="5">
        <v>411</v>
      </c>
      <c r="F52" s="5">
        <v>1547</v>
      </c>
      <c r="H52" s="6">
        <f t="shared" si="0"/>
        <v>41.25</v>
      </c>
      <c r="I52" s="6">
        <f t="shared" si="0"/>
        <v>53.416666666666664</v>
      </c>
      <c r="J52" s="6">
        <f t="shared" si="1"/>
        <v>57.083333333333336</v>
      </c>
      <c r="L52">
        <f t="shared" si="2"/>
        <v>50</v>
      </c>
      <c r="M52">
        <f t="shared" si="3"/>
        <v>47</v>
      </c>
      <c r="N52">
        <f t="shared" si="4"/>
        <v>41</v>
      </c>
      <c r="P52">
        <f t="shared" si="5"/>
        <v>3</v>
      </c>
      <c r="Q52">
        <f t="shared" si="6"/>
        <v>6</v>
      </c>
    </row>
    <row r="53" spans="1:17" ht="14.25" thickBot="1">
      <c r="A53" s="11" t="s">
        <v>105</v>
      </c>
      <c r="B53" s="2" t="s">
        <v>54</v>
      </c>
      <c r="C53" s="5">
        <v>543</v>
      </c>
      <c r="D53" s="5">
        <v>661</v>
      </c>
      <c r="E53" s="5">
        <v>325</v>
      </c>
      <c r="F53" s="5">
        <v>1529</v>
      </c>
      <c r="H53" s="6">
        <f t="shared" si="0"/>
        <v>45.25</v>
      </c>
      <c r="I53" s="6">
        <f t="shared" si="0"/>
        <v>55.083333333333336</v>
      </c>
      <c r="J53" s="6">
        <f t="shared" si="1"/>
        <v>45.13888888888889</v>
      </c>
      <c r="L53">
        <f t="shared" si="2"/>
        <v>49</v>
      </c>
      <c r="M53">
        <f t="shared" si="3"/>
        <v>46</v>
      </c>
      <c r="N53">
        <f t="shared" si="4"/>
        <v>45</v>
      </c>
      <c r="P53">
        <f t="shared" si="5"/>
        <v>3</v>
      </c>
      <c r="Q53">
        <f t="shared" si="6"/>
        <v>1</v>
      </c>
    </row>
    <row r="54" spans="1:17" ht="14.25" thickBot="1">
      <c r="A54" s="11" t="s">
        <v>106</v>
      </c>
      <c r="B54" s="2" t="s">
        <v>55</v>
      </c>
      <c r="C54" s="5">
        <v>589</v>
      </c>
      <c r="D54" s="5">
        <v>638</v>
      </c>
      <c r="E54" s="5">
        <v>295</v>
      </c>
      <c r="F54" s="5">
        <v>1522</v>
      </c>
      <c r="H54" s="6">
        <f t="shared" si="0"/>
        <v>49.083333333333336</v>
      </c>
      <c r="I54" s="6">
        <f t="shared" si="0"/>
        <v>53.166666666666664</v>
      </c>
      <c r="J54" s="6">
        <f t="shared" si="1"/>
        <v>40.97222222222222</v>
      </c>
      <c r="L54">
        <f t="shared" si="2"/>
        <v>47</v>
      </c>
      <c r="M54">
        <f t="shared" si="3"/>
        <v>48</v>
      </c>
      <c r="N54">
        <f t="shared" si="4"/>
        <v>48</v>
      </c>
      <c r="P54">
        <f t="shared" si="5"/>
        <v>-1</v>
      </c>
      <c r="Q54">
        <f t="shared" si="6"/>
        <v>0</v>
      </c>
    </row>
    <row r="55" spans="1:10" ht="14.25" thickBot="1">
      <c r="A55" s="11" t="s">
        <v>107</v>
      </c>
      <c r="B55" s="2" t="s">
        <v>5</v>
      </c>
      <c r="C55" s="5">
        <v>80428</v>
      </c>
      <c r="D55" s="5">
        <v>91652</v>
      </c>
      <c r="E55" s="5">
        <v>49641</v>
      </c>
      <c r="F55" s="5">
        <v>221721</v>
      </c>
      <c r="H55" s="6">
        <f t="shared" si="0"/>
        <v>6702.333333333333</v>
      </c>
      <c r="I55" s="6">
        <f t="shared" si="0"/>
        <v>7637.666666666667</v>
      </c>
      <c r="J55" s="6">
        <f t="shared" si="1"/>
        <v>6894.583333333333</v>
      </c>
    </row>
  </sheetData>
  <sheetProtection/>
  <mergeCells count="1">
    <mergeCell ref="C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showGridLines="0" zoomScalePageLayoutView="0" workbookViewId="0" topLeftCell="A1">
      <selection activeCell="A40" sqref="A40:IV40"/>
    </sheetView>
  </sheetViews>
  <sheetFormatPr defaultColWidth="9.140625" defaultRowHeight="15"/>
  <cols>
    <col min="1" max="51" width="8.8515625" style="0" customWidth="1"/>
  </cols>
  <sheetData>
    <row r="1" ht="23.25" customHeight="1">
      <c r="B1" s="13" t="s">
        <v>123</v>
      </c>
    </row>
    <row r="2" spans="2:13" ht="15">
      <c r="B2" t="s">
        <v>117</v>
      </c>
      <c r="M2" t="s">
        <v>119</v>
      </c>
    </row>
    <row r="40" ht="13.5">
      <c r="L4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6"/>
  <sheetViews>
    <sheetView showGridLines="0" zoomScalePageLayoutView="0" workbookViewId="0" topLeftCell="A7">
      <selection activeCell="A1" sqref="A1:T46"/>
    </sheetView>
  </sheetViews>
  <sheetFormatPr defaultColWidth="9.140625" defaultRowHeight="15"/>
  <cols>
    <col min="1" max="19" width="8.8515625" style="0" customWidth="1"/>
    <col min="20" max="20" width="4.421875" style="0" customWidth="1"/>
    <col min="21" max="51" width="8.8515625" style="0" customWidth="1"/>
  </cols>
  <sheetData>
    <row r="1" ht="23.25" customHeight="1">
      <c r="B1" s="13" t="s">
        <v>124</v>
      </c>
    </row>
    <row r="2" spans="2:13" ht="13.5">
      <c r="B2" t="s">
        <v>117</v>
      </c>
      <c r="M2" t="s">
        <v>119</v>
      </c>
    </row>
    <row r="46" ht="13.5">
      <c r="K46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PageLayoutView="0" workbookViewId="0" topLeftCell="A10">
      <selection activeCell="B49" sqref="B49"/>
    </sheetView>
  </sheetViews>
  <sheetFormatPr defaultColWidth="9.140625" defaultRowHeight="15"/>
  <cols>
    <col min="1" max="19" width="8.8515625" style="0" customWidth="1"/>
    <col min="20" max="20" width="4.421875" style="0" customWidth="1"/>
    <col min="21" max="51" width="8.8515625" style="0" customWidth="1"/>
  </cols>
  <sheetData>
    <row r="1" ht="23.25" customHeight="1">
      <c r="B1" s="13" t="s">
        <v>129</v>
      </c>
    </row>
    <row r="2" spans="2:16" ht="13.5">
      <c r="B2" t="s">
        <v>125</v>
      </c>
      <c r="I2" t="s">
        <v>128</v>
      </c>
      <c r="P2" t="s">
        <v>126</v>
      </c>
    </row>
    <row r="46" ht="13.5">
      <c r="O46" t="s">
        <v>127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28125" style="0" customWidth="1"/>
  </cols>
  <sheetData>
    <row r="2" spans="1:2" ht="27">
      <c r="A2" s="16" t="s">
        <v>130</v>
      </c>
      <c r="B2" s="16" t="s">
        <v>131</v>
      </c>
    </row>
    <row r="3" spans="1:2" ht="13.5">
      <c r="A3" s="15"/>
      <c r="B3" s="17" t="s">
        <v>132</v>
      </c>
    </row>
    <row r="4" spans="1:2" ht="13.5">
      <c r="A4" s="15"/>
      <c r="B4" s="17"/>
    </row>
    <row r="6" spans="1:2" ht="13.5">
      <c r="A6" s="15" t="s">
        <v>133</v>
      </c>
      <c r="B6" s="17">
        <f>TINV(0.05,48)</f>
        <v>2.0106347576242314</v>
      </c>
    </row>
    <row r="7" spans="1:2" ht="13.5">
      <c r="A7" s="15" t="s">
        <v>134</v>
      </c>
      <c r="B7" s="17">
        <f>TINV(0.05,47)</f>
        <v>2.011740513729767</v>
      </c>
    </row>
    <row r="8" spans="1:2" ht="13.5">
      <c r="A8" s="15" t="s">
        <v>135</v>
      </c>
      <c r="B8" s="17">
        <f>TINV(0.05,46)</f>
        <v>2.01289559891943</v>
      </c>
    </row>
    <row r="9" spans="1:2" ht="13.5">
      <c r="A9" s="15" t="s">
        <v>136</v>
      </c>
      <c r="B9" s="17">
        <f>TINV(0.05,45)</f>
        <v>2.0141033888808457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2011-12-28T02:51:04Z</dcterms:modified>
  <cp:category/>
  <cp:version/>
  <cp:contentType/>
  <cp:contentStatus/>
</cp:coreProperties>
</file>